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3069\AppData\Local\Microsoft\Windows\Temporary Internet Files\Content.Outlook\B0L3D1E1\"/>
    </mc:Choice>
  </mc:AlternateContent>
  <bookViews>
    <workbookView xWindow="0" yWindow="0" windowWidth="20100" windowHeight="7752"/>
  </bookViews>
  <sheets>
    <sheet name="DIS|DCS" sheetId="1" r:id="rId1"/>
  </sheets>
  <definedNames>
    <definedName name="_xlnm.Print_Area" localSheetId="0">'DIS|DCS'!$B:$B</definedName>
  </definedNames>
  <calcPr calcId="152511"/>
</workbook>
</file>

<file path=xl/calcChain.xml><?xml version="1.0" encoding="utf-8"?>
<calcChain xmlns="http://schemas.openxmlformats.org/spreadsheetml/2006/main">
  <c r="A4" i="1" l="1"/>
  <c r="A12" i="1"/>
  <c r="A2" i="1"/>
  <c r="A31" i="1"/>
  <c r="A36" i="1"/>
  <c r="A126" i="1"/>
  <c r="A61" i="1"/>
  <c r="A110" i="1"/>
  <c r="A48" i="1"/>
  <c r="A75" i="1"/>
  <c r="A72" i="1"/>
  <c r="A22" i="1"/>
  <c r="A45" i="1"/>
  <c r="A78" i="1"/>
  <c r="A11" i="1"/>
  <c r="A108" i="1"/>
  <c r="A71" i="1"/>
  <c r="A114" i="1"/>
  <c r="A83" i="1"/>
  <c r="A10" i="1"/>
  <c r="A136" i="1"/>
  <c r="A38" i="1"/>
  <c r="A132" i="1"/>
  <c r="A7" i="1"/>
  <c r="A46" i="1"/>
  <c r="A73" i="1"/>
  <c r="A65" i="1"/>
  <c r="A34" i="1"/>
  <c r="A85" i="1"/>
  <c r="A30" i="1"/>
  <c r="A122" i="1"/>
  <c r="A128" i="1"/>
  <c r="A63" i="1"/>
  <c r="A131" i="1"/>
  <c r="A111" i="1"/>
  <c r="A118" i="1"/>
  <c r="A76" i="1"/>
  <c r="A42" i="1"/>
  <c r="A91" i="1"/>
  <c r="A69" i="1"/>
  <c r="A88" i="1"/>
  <c r="A79" i="1"/>
  <c r="A82" i="1"/>
  <c r="A66" i="1"/>
  <c r="A105" i="1"/>
  <c r="A18" i="1"/>
  <c r="A94" i="1"/>
  <c r="A59" i="1"/>
  <c r="A15" i="1"/>
  <c r="A27" i="1"/>
  <c r="A116" i="1"/>
  <c r="A103" i="1"/>
  <c r="A58" i="1"/>
  <c r="A80" i="1"/>
  <c r="A6" i="1"/>
  <c r="A129" i="1"/>
  <c r="A33" i="1"/>
  <c r="A101" i="1"/>
  <c r="A5" i="1"/>
  <c r="A98" i="1"/>
  <c r="A99" i="1"/>
  <c r="A24" i="1"/>
  <c r="A84" i="1"/>
  <c r="A107" i="1"/>
  <c r="A20" i="1"/>
  <c r="A49" i="1"/>
  <c r="A137" i="1"/>
  <c r="A140" i="1"/>
  <c r="A26" i="1"/>
  <c r="A96" i="1"/>
  <c r="A138" i="1"/>
  <c r="A13" i="1"/>
  <c r="A57" i="1"/>
  <c r="A115" i="1"/>
  <c r="A9" i="1"/>
  <c r="A32" i="1"/>
  <c r="A21" i="1"/>
  <c r="A135" i="1"/>
  <c r="A3" i="1"/>
  <c r="A134" i="1"/>
  <c r="A62" i="1"/>
  <c r="A40" i="1"/>
  <c r="A50" i="1"/>
  <c r="A23" i="1"/>
  <c r="A117" i="1"/>
  <c r="A112" i="1"/>
  <c r="A106" i="1"/>
  <c r="A104" i="1"/>
  <c r="A92" i="1"/>
  <c r="A81" i="1"/>
  <c r="A100" i="1"/>
  <c r="A52" i="1"/>
  <c r="A39" i="1"/>
  <c r="A97" i="1"/>
  <c r="A47" i="1"/>
  <c r="A113" i="1"/>
  <c r="A16" i="1"/>
  <c r="A77" i="1"/>
  <c r="A64" i="1"/>
  <c r="A8" i="1"/>
  <c r="A41" i="1"/>
  <c r="A102" i="1"/>
  <c r="A124" i="1"/>
  <c r="A44" i="1"/>
  <c r="A67" i="1"/>
  <c r="A139" i="1"/>
  <c r="A90" i="1"/>
  <c r="A93" i="1"/>
  <c r="A133" i="1"/>
  <c r="A56" i="1"/>
  <c r="A130" i="1"/>
  <c r="A125" i="1"/>
  <c r="A123" i="1"/>
  <c r="A43" i="1"/>
  <c r="A25" i="1"/>
  <c r="A14" i="1"/>
  <c r="A35" i="1"/>
  <c r="A121" i="1"/>
  <c r="A109" i="1"/>
  <c r="A54" i="1"/>
  <c r="A127" i="1"/>
  <c r="A55" i="1"/>
  <c r="A70" i="1"/>
  <c r="A37" i="1"/>
  <c r="A60" i="1"/>
  <c r="A87" i="1"/>
  <c r="A68" i="1"/>
  <c r="A89" i="1"/>
  <c r="A86" i="1"/>
  <c r="A29" i="1"/>
  <c r="A51" i="1"/>
  <c r="A119" i="1"/>
  <c r="A74" i="1"/>
  <c r="A53" i="1"/>
  <c r="A120" i="1"/>
  <c r="A28" i="1"/>
  <c r="A19" i="1"/>
  <c r="A17" i="1"/>
  <c r="A95" i="1"/>
</calcChain>
</file>

<file path=xl/sharedStrings.xml><?xml version="1.0" encoding="utf-8"?>
<sst xmlns="http://schemas.openxmlformats.org/spreadsheetml/2006/main" count="421" uniqueCount="283">
  <si>
    <t>CDR ID</t>
  </si>
  <si>
    <t>Pemetrexed Disodium</t>
  </si>
  <si>
    <t>Bevacizumab</t>
  </si>
  <si>
    <t>Bortezomib</t>
  </si>
  <si>
    <t>Cetuximab</t>
  </si>
  <si>
    <t>Sunitinib Malate</t>
  </si>
  <si>
    <t>Exemestane</t>
  </si>
  <si>
    <t>Nelarabine</t>
  </si>
  <si>
    <t>Sorafenib Tosylate</t>
  </si>
  <si>
    <t>Erlotinib Hydrochloride</t>
  </si>
  <si>
    <t>Clofarabine</t>
  </si>
  <si>
    <t>Oxaliplatin</t>
  </si>
  <si>
    <t>Palifermin</t>
  </si>
  <si>
    <t>Lenalidomide</t>
  </si>
  <si>
    <t>Paclitaxel Albumin-stabilized Nanoparticle Formulation</t>
  </si>
  <si>
    <t>Imiquimod</t>
  </si>
  <si>
    <t>Decitabine</t>
  </si>
  <si>
    <t>Letrozole</t>
  </si>
  <si>
    <t>Gemcitabine Hydrochloride</t>
  </si>
  <si>
    <t>Topotecan Hydrochloride</t>
  </si>
  <si>
    <t>Gefitinib</t>
  </si>
  <si>
    <t>Rituximab</t>
  </si>
  <si>
    <t>Talc</t>
  </si>
  <si>
    <t>Dasatinib</t>
  </si>
  <si>
    <t>Azacitidine</t>
  </si>
  <si>
    <t>Capecitabine</t>
  </si>
  <si>
    <t>Docetaxel</t>
  </si>
  <si>
    <t>Temozolomide</t>
  </si>
  <si>
    <t>Thalidomide</t>
  </si>
  <si>
    <t>Trastuzumab</t>
  </si>
  <si>
    <t>Gemtuzumab Ozogamicin</t>
  </si>
  <si>
    <t>Valrubicin</t>
  </si>
  <si>
    <t>Pegaspargase</t>
  </si>
  <si>
    <t>Panitumumab</t>
  </si>
  <si>
    <t>Vorinostat</t>
  </si>
  <si>
    <t>Lapatinib Ditosylate</t>
  </si>
  <si>
    <t>Doxorubicin Hydrochloride Liposome</t>
  </si>
  <si>
    <t>Temsirolimus</t>
  </si>
  <si>
    <t>Raloxifene Hydrochloride</t>
  </si>
  <si>
    <t>Dexrazoxane Hydrochloride</t>
  </si>
  <si>
    <t>Alemtuzumab</t>
  </si>
  <si>
    <t>Ixabepilone</t>
  </si>
  <si>
    <t>Nilotinib</t>
  </si>
  <si>
    <t>Bendamustine Hydrochloride</t>
  </si>
  <si>
    <t>Romiplostim</t>
  </si>
  <si>
    <t>Eltrombopag Olamine</t>
  </si>
  <si>
    <t>Plerixafor</t>
  </si>
  <si>
    <t>Degarelix</t>
  </si>
  <si>
    <t>Everolimus</t>
  </si>
  <si>
    <t>Pralatrexate</t>
  </si>
  <si>
    <t>Ofatumumab</t>
  </si>
  <si>
    <t>Pazopanib Hydrochloride</t>
  </si>
  <si>
    <t>Rasburicase</t>
  </si>
  <si>
    <t>Recombinant Human Papillomavirus (HPV) Quadrivalent Vaccine</t>
  </si>
  <si>
    <t>Romidepsin</t>
  </si>
  <si>
    <t>Sipuleucel-T</t>
  </si>
  <si>
    <t>Cabazitaxel</t>
  </si>
  <si>
    <t>Eribulin Mesylate</t>
  </si>
  <si>
    <t>Denosumab</t>
  </si>
  <si>
    <t>Ipilimumab</t>
  </si>
  <si>
    <t>Vandetanib</t>
  </si>
  <si>
    <t>Abiraterone Acetate</t>
  </si>
  <si>
    <t>Vemurafenib</t>
  </si>
  <si>
    <t>Brentuximab Vedotin</t>
  </si>
  <si>
    <t>Crizotinib</t>
  </si>
  <si>
    <t>Asparaginase Erwinia chrysanthemi</t>
  </si>
  <si>
    <t>Ruxolitinib Phosphate</t>
  </si>
  <si>
    <t>Glucarpidase</t>
  </si>
  <si>
    <t>Axitinib</t>
  </si>
  <si>
    <t>Vismodegib</t>
  </si>
  <si>
    <t>Pertuzumab</t>
  </si>
  <si>
    <t>Carfilzomib</t>
  </si>
  <si>
    <t>Ziv-Aflibercept</t>
  </si>
  <si>
    <t>Vincristine Sulfate Liposome</t>
  </si>
  <si>
    <t>Enzalutamide</t>
  </si>
  <si>
    <t>Bosutinib</t>
  </si>
  <si>
    <t>Regorafenib</t>
  </si>
  <si>
    <t>Omacetaxine Mepesuccinate</t>
  </si>
  <si>
    <t>Cabozantinib-S-Malate</t>
  </si>
  <si>
    <t>Ponatinib Hydrochloride</t>
  </si>
  <si>
    <t>Pomalidomide</t>
  </si>
  <si>
    <t>Ado-Trastuzumab Emtansine</t>
  </si>
  <si>
    <t>Radium 223 Dichloride</t>
  </si>
  <si>
    <t>Dabrafenib</t>
  </si>
  <si>
    <t>Trametinib</t>
  </si>
  <si>
    <t>Afatinib Dimaleate</t>
  </si>
  <si>
    <t>Obinutuzumab</t>
  </si>
  <si>
    <t>Ibrutinib</t>
  </si>
  <si>
    <t>Ramucirumab</t>
  </si>
  <si>
    <t>Siltuximab</t>
  </si>
  <si>
    <t>Ceritinib</t>
  </si>
  <si>
    <t>Belinostat</t>
  </si>
  <si>
    <t>Idelalisib</t>
  </si>
  <si>
    <t>Pembrolizumab</t>
  </si>
  <si>
    <t>Blinatumomab</t>
  </si>
  <si>
    <t>Recombinant Human Papillomavirus (HPV) Nonavalent Vaccine</t>
  </si>
  <si>
    <t>Lanreotide Acetate</t>
  </si>
  <si>
    <t>Olaparib</t>
  </si>
  <si>
    <t>Nivolumab</t>
  </si>
  <si>
    <t>Palbociclib</t>
  </si>
  <si>
    <t>Lenvatinib Mesylate</t>
  </si>
  <si>
    <t>Panobinostat</t>
  </si>
  <si>
    <t>Dinutuximab</t>
  </si>
  <si>
    <t>Netupitant and Palonosetron Hydrochloride</t>
  </si>
  <si>
    <t>Sonidegib</t>
  </si>
  <si>
    <t>Rolapitant Hydrochloride</t>
  </si>
  <si>
    <t>Trifluridine and Tipiracil Hydrochloride</t>
  </si>
  <si>
    <t>Irinotecan Hydrochloride Liposome</t>
  </si>
  <si>
    <t>Trabectedin</t>
  </si>
  <si>
    <t>Talimogene Laherparepvec</t>
  </si>
  <si>
    <t>Cobimetinib</t>
  </si>
  <si>
    <t>Osimertinib</t>
  </si>
  <si>
    <t>Daratumumab</t>
  </si>
  <si>
    <t>Ixazomib Citrate</t>
  </si>
  <si>
    <t>Necitumumab</t>
  </si>
  <si>
    <t>Elotuzumab</t>
  </si>
  <si>
    <t>Alectinib</t>
  </si>
  <si>
    <t>Uridine Triacetate</t>
  </si>
  <si>
    <t>Defibrotide Sodium</t>
  </si>
  <si>
    <t>Venetoclax</t>
  </si>
  <si>
    <t>Atezolizumab</t>
  </si>
  <si>
    <t>Olaratumab</t>
  </si>
  <si>
    <t>Rucaparib Camsylate</t>
  </si>
  <si>
    <t>Methylnaltrexone Bromide</t>
  </si>
  <si>
    <t>Ribociclib</t>
  </si>
  <si>
    <t>Avelumab</t>
  </si>
  <si>
    <t>Niraparib Tosylate Monohydrate</t>
  </si>
  <si>
    <t>Durvalumab</t>
  </si>
  <si>
    <t>Brigatinib</t>
  </si>
  <si>
    <t>Midostaurin</t>
  </si>
  <si>
    <t>Neratinib  Maleate</t>
  </si>
  <si>
    <t>Enasidenib Mesylate</t>
  </si>
  <si>
    <t>Rituximab and Hyaluronidase Human</t>
  </si>
  <si>
    <t>Inotuzumab Ozogamicin</t>
  </si>
  <si>
    <t>Tisagenlecleucel</t>
  </si>
  <si>
    <t>Daunorubicin Hydrochloride and Cytarabine Liposome</t>
  </si>
  <si>
    <t>Copanlisib Hydrochloride</t>
  </si>
  <si>
    <t>Abemaciclib</t>
  </si>
  <si>
    <t>Axicabtagene Ciloleucel</t>
  </si>
  <si>
    <t>Acalabrutinib</t>
  </si>
  <si>
    <t>DailyMed URL</t>
  </si>
  <si>
    <t>Link title</t>
  </si>
  <si>
    <t>FDA label information for this drug is available at DailyMed.</t>
  </si>
  <si>
    <t>https://dailymed.nlm.nih.gov/dailymed/drugInfo.cfm?setid=be4bc0de-0fdc-4d46-8d25-be43c79e6a06&amp;audience=consumer</t>
  </si>
  <si>
    <t>https://dailymed.nlm.nih.gov/dailymed/drugInfo.cfm?setid=4e338e89-3cf2-48eb-b6e2-a06c608c6513&amp;audience=consumer</t>
  </si>
  <si>
    <t>https://dailymed.nlm.nih.gov/dailymed/drugInfo.cfm?setid=dd4835ef-e1bc-4997-a399-1ffa2556fbfe&amp;audience=consumer</t>
  </si>
  <si>
    <t>https://dailymed.nlm.nih.gov/dailymed/drugInfo.cfm?setid=23f3c1f4-0fc8-4804-a9e3-04cf25dd302e&amp;audience=consumer</t>
  </si>
  <si>
    <t>https://dailymed.nlm.nih.gov/dailymed/drugInfo.cfm?setid=fd638e5e-8032-e7ca-0179-95e96ab5d387&amp;audience=consumer</t>
  </si>
  <si>
    <t>https://dailymed.nlm.nih.gov/dailymed/drugInfo.cfm?setid=42c49deb-713b-427a-9670-08af08adcffb&amp;audience=consumer</t>
  </si>
  <si>
    <t>https://dailymed.nlm.nih.gov/dailymed/drugInfo.cfm?setid=30bdf2ea-008b-4cbb-81e4-c3474f2ad286&amp;audience=consumer</t>
  </si>
  <si>
    <t>https://dailymed.nlm.nih.gov/dailymed/drugInfo.cfm?setid=6fa682c9-a312-4932-9831-f286908660ee&amp;audience=consumer</t>
  </si>
  <si>
    <t>https://dailymed.nlm.nih.gov/dailymed/drugInfo.cfm?setid=5cd725a1-2fa4-408a-a651-57a7b84b2118&amp;audience=consumer</t>
  </si>
  <si>
    <t>https://dailymed.nlm.nih.gov/dailymed/drugInfo.cfm?setid=9b70606e-b99c-4272-a0f1-b5523cce0c59&amp;audience=consumer</t>
  </si>
  <si>
    <t>https://dailymed.nlm.nih.gov/dailymed/index.cfm</t>
  </si>
  <si>
    <t>https://dailymed.nlm.nih.gov/dailymed/drugInfo.cfm?setid=84b2e16e-f0d1-4757-8da8-79dfa83aab79&amp;audience=consumer</t>
  </si>
  <si>
    <t>https://dailymed.nlm.nih.gov/dailymed/drugInfo.cfm?setid=939b5d1f-9fb2-4499-80ef-0607aa6b114e&amp;audience=consumer</t>
  </si>
  <si>
    <t>https://dailymed.nlm.nih.gov/dailymed/drugInfo.cfm?setid=38b482a8-960b-4591-9857-5031ecb830aa&amp;audience=consumer</t>
  </si>
  <si>
    <t>https://dailymed.nlm.nih.gov/dailymed/drugInfo.cfm?setid=3904f8dd-1aef-3490-e48f-bd55f32ed67f&amp;audience=consumer</t>
  </si>
  <si>
    <t>https://dailymed.nlm.nih.gov/dailymed/drugInfo.cfm?setid=de3d9c26-572b-4ea4-9b2d-dd58a2b3e8fa&amp;audience=consumer</t>
  </si>
  <si>
    <t>https://dailymed.nlm.nih.gov/dailymed/drugInfo.cfm?setid=ea66eb30-e665-4693-99a1-a9d3b4bbe2d6&amp;audience=consumer</t>
  </si>
  <si>
    <t>https://dailymed.nlm.nih.gov/dailymed/drugInfo.cfm?setid=fff5d805-4ffd-4e8e-8e63-6f129697563e&amp;audience=consumer</t>
  </si>
  <si>
    <t>https://dailymed.nlm.nih.gov/dailymed/drugInfo.cfm?setid=8bc6397e-4bd8-4d37-a007-a327e4da34d9&amp;audience=consumer</t>
  </si>
  <si>
    <t>https://dailymed.nlm.nih.gov/dailymed/drugInfo.cfm?setid=c387579e-cee0-4334-bd1e-73f93ac1bde6&amp;audience=consumer</t>
  </si>
  <si>
    <t>https://dailymed.nlm.nih.gov/dailymed/drugInfo.cfm?setid=ade50241-2c10-4038-b4e9-72f6bf905f03&amp;audience=consumer</t>
  </si>
  <si>
    <t>https://dailymed.nlm.nih.gov/dailymed/drugInfo.cfm?setid=2a51b0de-47d6-455e-a94c-d2c737b04ff7&amp;audience=consumer</t>
  </si>
  <si>
    <t>https://dailymed.nlm.nih.gov/dailymed/drugInfo.cfm?setid=a4d0efe9-5e54-467e-9eb4-56fa7d53b60b&amp;audience=consumer</t>
  </si>
  <si>
    <t>https://dailymed.nlm.nih.gov/dailymed/drugInfo.cfm?setid=7ea701ce-e7d3-4349-a9c2-642a501d45c8&amp;audience=consumer</t>
  </si>
  <si>
    <t>https://dailymed.nlm.nih.gov/dailymed/drugInfo.cfm?setid=2c3db989-d7ad-41ed-9ebf-698dcf6c24ec&amp;audience=consumer</t>
  </si>
  <si>
    <t>https://dailymed.nlm.nih.gov/dailymed/drugInfo.cfm?setid=ab11dd8a-0fd9-4013-89ab-e114557c7e4b&amp;audience=consumer</t>
  </si>
  <si>
    <t>https://dailymed.nlm.nih.gov/dailymed/drugInfo.cfm?setid=d66bdf0d-9d65-45de-ae5b-a58617c27492&amp;audience=consumer</t>
  </si>
  <si>
    <t>https://dailymed.nlm.nih.gov/dailymed/drugInfo.cfm?setid=8baba4ea-2855-42fa-9bd9-5a7548d4cec3&amp;audience=consumer</t>
  </si>
  <si>
    <t>https://dailymed.nlm.nih.gov/dailymed/drugInfo.cfm?setid=80686b7e-f6f4-4154-b5c0-c846425e2d91&amp;audience=consumer</t>
  </si>
  <si>
    <t>https://dailymed.nlm.nih.gov/dailymed/drugInfo.cfm?setid=a5b4cdf0-3fa8-4c6c-80f6-8d8a00e3a5b6&amp;audience=consumer</t>
  </si>
  <si>
    <t>https://dailymed.nlm.nih.gov/dailymed/drugInfo.cfm?setid=31ce4750-ded5-4a0b-95e9-f229fa6bc822&amp;audience=consumer</t>
  </si>
  <si>
    <t>https://dailymed.nlm.nih.gov/dailymed/drugInfo.cfm?setid=b129fdc9-1d8e-425c-a5a9-8a2ed36dfbdf&amp;audience=consumer</t>
  </si>
  <si>
    <t>https://dailymed.nlm.nih.gov/dailymed/drugInfo.cfm?setid=827d60e8-7e07-41b7-c28b-49ef1c4a5a41&amp;audience=consumer</t>
  </si>
  <si>
    <t>https://dailymed.nlm.nih.gov/dailymed/drugInfo.cfm?setid=32fd2bb2-1cfa-4250-feb8-d7956c794e05&amp;audience=consumer</t>
  </si>
  <si>
    <t>https://dailymed.nlm.nih.gov/dailymed/drugInfo.cfm?setid=acaef5a6-b740-40e3-8ffe-74a75c74745c&amp;audience=consumer</t>
  </si>
  <si>
    <t>https://dailymed.nlm.nih.gov/dailymed/drugInfo.cfm?setid=0dfd0279-ff17-4ea9-89be-9803c71bab44&amp;audience=consumer</t>
  </si>
  <si>
    <t>https://dailymed.nlm.nih.gov/dailymed/drugInfo.cfm?setid=efbdafa9-d18c-4e85-b4a2-1e620fc74e50&amp;audience=consumer</t>
  </si>
  <si>
    <t>https://dailymed.nlm.nih.gov/dailymed/drugInfo.cfm?setid=cc7014b1-c775-411d-b374-8113248b4077&amp;audience=consumer</t>
  </si>
  <si>
    <t>https://dailymed.nlm.nih.gov/dailymed/drugInfo.cfm?setid=2265ef30-253e-11df-8a39-0800200c9a66&amp;audience=consumer</t>
  </si>
  <si>
    <t>https://dailymed.nlm.nih.gov/dailymed/drugInfo.cfm?setid=241f0b1e-8b95-470d-876f-bf1804daaf18&amp;audience=consumer</t>
  </si>
  <si>
    <t>https://dailymed.nlm.nih.gov/dailymed/drugInfo.cfm?setid=fcef9088-ebab-4bd8-933f-c35f9c8bd50b&amp;audience=consumer</t>
  </si>
  <si>
    <t>https://dailymed.nlm.nih.gov/dailymed/drugInfo.cfm?setid=eee37f88-ec6a-4c30-b8aa-e2c71f93088c&amp;audience=consumer</t>
  </si>
  <si>
    <t>https://dailymed.nlm.nih.gov/dailymed/drugInfo.cfm?setid=5fa97bf5-28a2-48f1-8955-f56012d296be&amp;audience=consumer</t>
  </si>
  <si>
    <t>https://dailymed.nlm.nih.gov/dailymed/drugInfo.cfm?setid=f4bedd21-efde-44c6-9d9c-b48b78d7ed1e&amp;audience=consumer</t>
  </si>
  <si>
    <t>https://dailymed.nlm.nih.gov/dailymed/drugInfo.cfm?setid=c488fb7c-0a5b-487c-b452-996809d1cb99&amp;audience=consumer</t>
  </si>
  <si>
    <t>https://dailymed.nlm.nih.gov/dailymed/drugInfo.cfm?setid=11fa3fc9-6776-49a6-b1c1-653f627c3e58&amp;audience=consumer</t>
  </si>
  <si>
    <t>https://dailymed.nlm.nih.gov/dailymed/drugInfo.cfm?setid=89bcf553-669a-40b0-a9d7-67a5c1d2f591&amp;audience=consumer</t>
  </si>
  <si>
    <t>https://dailymed.nlm.nih.gov/dailymed/drugInfo.cfm?setid=d1e41dcf-e82a-47c2-a0ad-6c6eef621834&amp;audience=consumer</t>
  </si>
  <si>
    <t>https://dailymed.nlm.nih.gov/dailymed/drugInfo.cfm?setid=6093952a-5248-45cb-ad17-33716a411146&amp;audience=consumer</t>
  </si>
  <si>
    <t>https://dailymed.nlm.nih.gov/dailymed/drugInfo.cfm?setid=0fe9d533-67a9-4981-978a-1e84755ae30b&amp;audience=consumer</t>
  </si>
  <si>
    <t>https://dailymed.nlm.nih.gov/dailymed/drugInfo.cfm?setid=f570b9c4-6846-4de2-abfa-4d0a4ae4e394&amp;audience=consumer</t>
  </si>
  <si>
    <t>https://dailymed.nlm.nih.gov/dailymed/drugInfo.cfm?setid=df12ceb2-5b4b-4ab5-a317-2a36bf2a3cda&amp;audience=consumer</t>
  </si>
  <si>
    <t>https://dailymed.nlm.nih.gov/dailymed/drugInfo.cfm?setid=77785ce3-e8df-4ca1-8f8e-6c418c6a17de&amp;audience=consumer</t>
  </si>
  <si>
    <t>https://dailymed.nlm.nih.gov/dailymed/drugInfo.cfm?setid=6a5bff43-f922-46ae-a727-d54d9138c46e&amp;audience=consumer</t>
  </si>
  <si>
    <t>https://dailymed.nlm.nih.gov/dailymed/drugInfo.cfm?setid=83a504ef-cf92-467d-9ecf-d251194a3484&amp;audience=consumer</t>
  </si>
  <si>
    <t>https://dailymed.nlm.nih.gov/dailymed/drugInfo.cfm?setid=5e81b4a7-b971-45e1-9c31-29cea8c87ce7&amp;audience=consumer</t>
  </si>
  <si>
    <t>https://dailymed.nlm.nih.gov/dailymed/drugInfo.cfm?setid=24d10449-2936-4cd3-b7db-a7683db721e4&amp;audience=consumer</t>
  </si>
  <si>
    <t>https://dailymed.nlm.nih.gov/dailymed/drugInfo.cfm?setid=426f6e64-2c20-4a61-6d65-7320426f6e64&amp;audience=consumer</t>
  </si>
  <si>
    <t>https://dailymed.nlm.nih.gov/dailymed/drugInfo.cfm?setid=e0fa4bca-f245-4d92-ae29-b0c630a315c2&amp;audience=consumer</t>
  </si>
  <si>
    <t>https://dailymed.nlm.nih.gov/dailymed/drugInfo.cfm?setid=7774972a-eeaa-4b9a-9e56-3fc1b968e86a&amp;audience=consumer</t>
  </si>
  <si>
    <t>https://dailymed.nlm.nih.gov/dailymed/drugInfo.cfm?setid=eeaaaf38-fb86-4d9f-a19d-0f61daac2fd7&amp;audience=consumer</t>
  </si>
  <si>
    <t>https://dailymed.nlm.nih.gov/dailymed/drugInfo.cfm?setid=9333c79b-d487-4538-a9f0-71b91a02b287&amp;audience=consumer</t>
  </si>
  <si>
    <t>https://dailymed.nlm.nih.gov/dailymed/drugInfo.cfm?setid=f5a860f3-37ec-429c-ae04-9c88d7c55c08&amp;audience=consumer</t>
  </si>
  <si>
    <t>https://dailymed.nlm.nih.gov/dailymed/drugInfo.cfm?setid=17f85d17-ab71-4f5b-9fe3-0b8c822f69ff&amp;audience=consumer</t>
  </si>
  <si>
    <t>https://dailymed.nlm.nih.gov/dailymed/drugInfo.cfm?setid=2b25ef01-5c9e-11e1-b86c-0800200c9a66&amp;audience=consumer</t>
  </si>
  <si>
    <t>https://dailymed.nlm.nih.gov/dailymed/drugInfo.cfm?setid=5e4cf15b-bf7b-4b83-863e-e9ef27741a51&amp;audience=consumer</t>
  </si>
  <si>
    <t>https://dailymed.nlm.nih.gov/dailymed/drugInfo.cfm?setid=a398400e-bd31-41a9-9696-4f7c06569ede&amp;audience=consumer</t>
  </si>
  <si>
    <t>https://dailymed.nlm.nih.gov/dailymed/drugInfo.cfm?setid=c6080942-dee6-423e-b688-1272c2ae90d4&amp;audience=consumer</t>
  </si>
  <si>
    <t>https://dailymed.nlm.nih.gov/dailymed/drugInfo.cfm?setid=0ae10bc4-6b65-402f-9db5-2d7753054922&amp;audience=consumer</t>
  </si>
  <si>
    <t>https://dailymed.nlm.nih.gov/dailymed/drugInfo.cfm?setid=a21f4f4b-b891-4f25-b747-cb9ec7d865d6&amp;audience=consumer</t>
  </si>
  <si>
    <t>https://dailymed.nlm.nih.gov/dailymed/drugInfo.cfm?setid=824f19c9-0546-4a8a-8d8f-c4055c04f7c7&amp;audience=consumer</t>
  </si>
  <si>
    <t>https://dailymed.nlm.nih.gov/dailymed/drugInfo.cfm?setid=aaeaef94-f3f5-4367-8ea2-b181d7be2da8&amp;audience=consumer</t>
  </si>
  <si>
    <t>https://dailymed.nlm.nih.gov/dailymed/drugInfo.cfm?setid=b172773b-3905-4a1c-ad95-bab4b6126563&amp;audience=consumer</t>
  </si>
  <si>
    <t>https://dailymed.nlm.nih.gov/dailymed/drugInfo.cfm?setid=3e5b7e82-f018-4eaf-ae78-d6145a906b20&amp;audience=consumer</t>
  </si>
  <si>
    <t>https://dailymed.nlm.nih.gov/dailymed/drugInfo.cfm?setid=ed3ef3f8-8cb7-40db-9d75-e728ee607760&amp;audience=consumer</t>
  </si>
  <si>
    <t>https://dailymed.nlm.nih.gov/dailymed/drugInfo.cfm?setid=c45f9a58-37c1-4f76-8e36-97d38c577037&amp;audience=consumer</t>
  </si>
  <si>
    <t>https://dailymed.nlm.nih.gov/dailymed/drugInfo.cfm?setid=a6d46c03-bb1d-417b-b8e5-3bffe352fe29&amp;audience=consumer</t>
  </si>
  <si>
    <t>https://dailymed.nlm.nih.gov/dailymed/drugInfo.cfm?setid=451f535b-8b6b-4ecf-9f19-d921b72eea39&amp;audience=consumer</t>
  </si>
  <si>
    <t>https://dailymed.nlm.nih.gov/dailymed/drugInfo.cfm?setid=8309b497-5d4e-4408-ac0c-2452c11c8a35&amp;audience=consumer</t>
  </si>
  <si>
    <t>https://dailymed.nlm.nih.gov/dailymed/drugInfo.cfm?setid=028312dc-d155-4fd5-8abd-6bb9f011d3cc&amp;audience=consumer</t>
  </si>
  <si>
    <t>https://dailymed.nlm.nih.gov/dailymed/drugInfo.cfm?setid=b50667e4-5ebc-4968-a646-d605058dbef0&amp;audience=consumer</t>
  </si>
  <si>
    <t>https://dailymed.nlm.nih.gov/dailymed/drugInfo.cfm?setid=43a4d7f8-48ae-4a63-9108-2fa8e3ea9d9c&amp;audience=consumer</t>
  </si>
  <si>
    <t>https://dailymed.nlm.nih.gov/dailymed/drugInfo.cfm?setid=64ffb680-ea8c-42fc-9649-9e8c0eb77ddb&amp;audience=consumer</t>
  </si>
  <si>
    <t>https://dailymed.nlm.nih.gov/dailymed/drugInfo.cfm?setid=95b7dc92-2180-42f1-8699-3c28f609e674&amp;audience=consumer</t>
  </si>
  <si>
    <t>https://dailymed.nlm.nih.gov/dailymed/drugInfo.cfm?setid=aad3ba54-dfd3-4cb3-9e2b-c5ef89559189&amp;audience=consumer</t>
  </si>
  <si>
    <t>https://dailymed.nlm.nih.gov/dailymed/drugInfo.cfm?setid=472bd78e-be17-4b9d-90f4-9482c3aec9ff&amp;audience=consumer</t>
  </si>
  <si>
    <t>https://dailymed.nlm.nih.gov/dailymed/drugInfo.cfm?setid=0002ad27-779d-42ab-83b5-bc65453412a1&amp;audience=consumer</t>
  </si>
  <si>
    <t>https://dailymed.nlm.nih.gov/dailymed/drugInfo.cfm?setid=492dbdb2-077e-4064-bff3-372d6af0a7a2&amp;audience=consumer</t>
  </si>
  <si>
    <t>https://dailymed.nlm.nih.gov/dailymed/drugInfo.cfm?setid=f5beed22-d71d-4c0d-8dca-2c7317d65d85&amp;audience=consumer</t>
  </si>
  <si>
    <t>https://dailymed.nlm.nih.gov/dailymed/drugInfo.cfm?setid=e96f30a0-6662-11de-8f80-0002a5d5c51b&amp;audience=consumer</t>
  </si>
  <si>
    <t>https://dailymed.nlm.nih.gov/dailymed/drugInfo.cfm?setid=38eea320-7e0c-485a-bc30-98c3c45e2763&amp;audience=consumer</t>
  </si>
  <si>
    <t>https://dailymed.nlm.nih.gov/dailymed/drugInfo.cfm?setid=b118a40d-6b56-cee3-10f6-ded821a97018&amp;audience=consumer</t>
  </si>
  <si>
    <t>https://dailymed.nlm.nih.gov/dailymed/drugInfo.cfm?setid=eb368bb6-80e3-4df9-8a85-91df0a2ada6a&amp;audience=consumer</t>
  </si>
  <si>
    <t>https://dailymed.nlm.nih.gov/dailymed/drugInfo.cfm?setid=cd86ee78-2781-468b-930c-3c4677bcc092&amp;audience=consumer</t>
  </si>
  <si>
    <t>https://dailymed.nlm.nih.gov/dailymed/drugInfo.cfm?setid=f6725df6-50ee-4b0a-b900-d02ba634395d&amp;audience=consumer</t>
  </si>
  <si>
    <t>https://dailymed.nlm.nih.gov/dailymed/search.cfm?labeltype=all&amp;query=NETUPITANT+AND+PALONOSETRON&amp;pagesize=20&amp;page=1&amp;audience=consumer</t>
  </si>
  <si>
    <t>https://dailymed.nlm.nih.gov/dailymed/search.cfm?labeltype=all&amp;query=PALBOCICLIB&amp;pagesize=20&amp;page=1&amp;audience=consumer</t>
  </si>
  <si>
    <t>https://dailymed.nlm.nih.gov/dailymed/search.cfm?labeltype=all&amp;query=PEGASPARGASE&amp;pagesize=20&amp;page=1&amp;audience=consumer</t>
  </si>
  <si>
    <t>https://dailymed.nlm.nih.gov/dailymed/search.cfm?labeltype=all&amp;query=PLERIXAFOR&amp;pagesize=20&amp;page=1&amp;audience=consumer</t>
  </si>
  <si>
    <t>https://dailymed.nlm.nih.gov/dailymed/search.cfm?labeltype=all&amp;query=PONATINIB+HYDROCHLORIDE&amp;pagesize=20&amp;page=1&amp;audience=consumer</t>
  </si>
  <si>
    <t>https://dailymed.nlm.nih.gov/dailymed/search.cfm?labeltype=all&amp;query=HUMAN+PAPILLOMAVIRUS+QUADRIVALENT+%28TYPES+6%2C+11%2C+16%2C+AND+18%29+VACCINE%2C+RECOMBINANT&amp;pagesize=20&amp;page=1&amp;audience=consumer</t>
  </si>
  <si>
    <t>https://dailymed.nlm.nih.gov/dailymed/search.cfm?labeltype=all&amp;query=ROMIDEPSIN&amp;pagesize=20&amp;page=1&amp;audience=consumer</t>
  </si>
  <si>
    <t>https://dailymed.nlm.nih.gov/dailymed/drugInfo.cfm?setid=f1c82580-87ae-11e0-bc84-0002a5d5c51b&amp;audience=consumer</t>
  </si>
  <si>
    <t>https://dailymed.nlm.nih.gov/dailymed/search.cfm?labeltype=all&amp;query=VANDETANIB&amp;pagesize=20&amp;page=1&amp;audience=consumer</t>
  </si>
  <si>
    <t>https://dailymed.nlm.nih.gov/dailymed/search.cfm?labeltype=all&amp;query=DENOSUMAB&amp;pagesize=20&amp;page=1&amp;audience=consumer</t>
  </si>
  <si>
    <t>https://dailymed.nlm.nih.gov/dailymed/search.cfm?labeltype=all&amp;query=ERLOTINIB+HYDROCHLORIDE&amp;pagesize=20&amp;page=1&amp;audience=consumer</t>
  </si>
  <si>
    <t>https://dailymed.nlm.nih.gov/dailymed/search.cfm?labeltype=all&amp;query=EVEROLIMUS&amp;pagesize=20&amp;page=1&amp;audience=consumer</t>
  </si>
  <si>
    <t>https://dailymed.nlm.nih.gov/dailymed/search.cfm?labeltype=all&amp;query=ONIVYDE&amp;pagesize=20&amp;page=1&amp;audience=consumer</t>
  </si>
  <si>
    <t>https://dailymed.nlm.nih.gov/dailymed/search.cfm?labeltype=all&amp;query=ALEMTUZUMAB&amp;pagesize=20&amp;page=1&amp;audience=consumer</t>
  </si>
  <si>
    <t>https://dailymed.nlm.nih.gov/dailymed/search.cfm?labeltype=all&amp;query=BENDAMUSTINE+HYDROCHLORIDE&amp;pagesize=20&amp;page=1&amp;audience=consumer</t>
  </si>
  <si>
    <t>https://dailymed.nlm.nih.gov/dailymed/search.cfm?labeltype=all&amp;query=BOSUTINIB+MONOHYDRATE&amp;pagesize=20&amp;page=1&amp;audience=consumer</t>
  </si>
  <si>
    <t>https://dailymed.nlm.nih.gov/dailymed/search.cfm?labeltype=all&amp;query=BORTEZOMIB&amp;pagesize=20&amp;page=1&amp;audience=consumer</t>
  </si>
  <si>
    <t>https://dailymed.nlm.nih.gov/dailymed/search.cfm?labeltype=all&amp;query=AXITINIB&amp;pagesize=20&amp;page=1&amp;audience=consumer</t>
  </si>
  <si>
    <t>https://dailymed.nlm.nih.gov/dailymed/search.cfm?labeltype=all&amp;query=BRIGATINIB&amp;pagesize=20&amp;page=1&amp;audience=consumer</t>
  </si>
  <si>
    <t>https://dailymed.nlm.nih.gov/dailymed/search.cfm?labeltype=all&amp;query=CABOZANTINIB&amp;pagesize=20&amp;page=1&amp;audience=consumer</t>
  </si>
  <si>
    <t>https://dailymed.nlm.nih.gov/dailymed/search.cfm?labeltype=all&amp;query=dabr&amp;pagesize=20&amp;page=1&amp;audience=consumer</t>
  </si>
  <si>
    <t>https://dailymed.nlm.nih.gov/dailymed/search.cfm?labeltype=all&amp;query=DASATINIB&amp;pagesize=20&amp;page=1&amp;audience=consumer</t>
  </si>
  <si>
    <t>https://dailymed.nlm.nih.gov/dailymed/search.cfm?labeltype=all&amp;query=ELTROMBOPAG+OLAMINE&amp;pagesize=20&amp;page=1&amp;audience=consumer</t>
  </si>
  <si>
    <t>https://dailymed.nlm.nih.gov/dailymed/search.cfm?labeltype=all&amp;query=imiq&amp;pagesize=20&amp;page=1&amp;audience=consumer</t>
  </si>
  <si>
    <t>https://dailymed.nlm.nih.gov/dailymed/search.cfm?labeltype=all&amp;query=NELARABINE&amp;pagesize=20&amp;page=1&amp;audience=consumer</t>
  </si>
  <si>
    <t>https://dailymed.nlm.nih.gov/dailymed/search.cfm?labeltype=all&amp;query=LANREOTIDE+ACETATE&amp;pagesize=20&amp;page=1&amp;audience=consumer</t>
  </si>
  <si>
    <t>https://dailymed.nlm.nih.gov/dailymed/search.cfm?labeltype=all&amp;query=OLAPARIB&amp;pagesize=20&amp;page=1&amp;audience=consumer</t>
  </si>
  <si>
    <t>https://dailymed.nlm.nih.gov/dailymed/search.cfm?labeltype=all&amp;query=THALIDOMIDE&amp;pagesize=20&amp;page=1&amp;audience=consumer</t>
  </si>
  <si>
    <t>https://dailymed.nlm.nih.gov/dailymed/search.cfm?labeltype=all&amp;query=URIDINE+TRIACETATE&amp;pagesize=20&amp;page=1&amp;audience=consumer</t>
  </si>
  <si>
    <t>https://dailymed.nlm.nih.gov/dailymed/search.cfm?labeltype=all&amp;query=VINCRISTINE+SULFATE&amp;pagesize=20&amp;page=1&amp;audience=consumer</t>
  </si>
  <si>
    <t>https://dailymed.nlm.nih.gov/dailymed/search.cfm?labeltype=all&amp;query=AZACITIDINE&amp;pagesize=20&amp;page=1&amp;audience=consumer</t>
  </si>
  <si>
    <t>https://dailymed.nlm.nih.gov/dailymed/search.cfm?labeltype=all&amp;query=CAPECITABINE&amp;pagesize=20&amp;page=1&amp;audience=consumer</t>
  </si>
  <si>
    <t>https://dailymed.nlm.nih.gov/dailymed/search.cfm?labeltype=all&amp;query=CLOFARABINE&amp;pagesize=20&amp;page=1&amp;audience=consumer</t>
  </si>
  <si>
    <t>https://dailymed.nlm.nih.gov/dailymed/search.cfm?labeltype=all&amp;query=DECITABINE&amp;pagesize=20&amp;page=1&amp;audience=consumer</t>
  </si>
  <si>
    <t>https://dailymed.nlm.nih.gov/dailymed/search.cfm?labeltype=all&amp;query=DEXRAZOXANE&amp;pagesize=20&amp;page=1&amp;audience=consumer</t>
  </si>
  <si>
    <t>https://dailymed.nlm.nih.gov/dailymed/search.cfm?labeltype=all&amp;query=DOCETAXEL&amp;pagesize=20&amp;page=1&amp;audience=consumer</t>
  </si>
  <si>
    <t>https://dailymed.nlm.nih.gov/dailymed/search.cfm?labeltype=all&amp;query=exem&amp;pagesize=20&amp;page=1&amp;audience=consumer</t>
  </si>
  <si>
    <t>https://dailymed.nlm.nih.gov/dailymed/search.cfm?labeltype=all&amp;query=GEMCITABINE+HYDROCHLORIDE&amp;pagesize=20&amp;page=2&amp;audience=consumer&amp;vfile=</t>
  </si>
  <si>
    <t>https://dailymed.nlm.nih.gov/dailymed/search.cfm?labeltype=all&amp;query=LETROZOLE&amp;pagesize=20&amp;page=1&amp;audience=consumer</t>
  </si>
  <si>
    <t>https://dailymed.nlm.nih.gov/dailymed/search.cfm?labeltype=all&amp;query=OXALIPLATIN&amp;pagesize=20&amp;page=1&amp;audience=consumer</t>
  </si>
  <si>
    <t>https://dailymed.nlm.nih.gov/dailymed/search.cfm?labeltype=all&amp;query=RALOXIFENE+HYDROCHLORIDE&amp;pagesize=20&amp;page=2&amp;audience=consumer&amp;vfile=</t>
  </si>
  <si>
    <t>https://dailymed.nlm.nih.gov/dailymed/drugInfo.cfm?setid=c89eb8fd-6c31-4f8b-8103-1f559424eda1&amp;audience=consumer</t>
  </si>
  <si>
    <t>https://dailymed.nlm.nih.gov/dailymed/search.cfm?labeltype=all&amp;query=TEMOZOLOMIDE&amp;pagesize=20&amp;page=1&amp;audience=consumer</t>
  </si>
  <si>
    <t>https://dailymed.nlm.nih.gov/dailymed/search.cfm?labeltype=all&amp;query=TOPOTECAN+HYDROCHLORIDE&amp;pagesize=20&amp;page=1&amp;audience=consumer</t>
  </si>
  <si>
    <t>DIS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</si>
</sst>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ailymed.nlm.nih.gov/dailymed/drugInfo.cfm?setid=d66bdf0d-9d65-45de-ae5b-a58617c27492&amp;audience=consumer" TargetMode="External"/><Relationship Id="rId117" Type="http://schemas.openxmlformats.org/officeDocument/2006/relationships/hyperlink" Target="https://dailymed.nlm.nih.gov/dailymed/search.cfm?labeltype=all&amp;query=ONIVYDE&amp;pagesize=20&amp;page=1&amp;audience=consumer" TargetMode="External"/><Relationship Id="rId21" Type="http://schemas.openxmlformats.org/officeDocument/2006/relationships/hyperlink" Target="https://dailymed.nlm.nih.gov/dailymed/drugInfo.cfm?setid=2a51b0de-47d6-455e-a94c-d2c737b04ff7&amp;audience=consumer" TargetMode="External"/><Relationship Id="rId42" Type="http://schemas.openxmlformats.org/officeDocument/2006/relationships/hyperlink" Target="https://dailymed.nlm.nih.gov/dailymed/drugInfo.cfm?setid=5fa97bf5-28a2-48f1-8955-f56012d296be&amp;audience=consumer" TargetMode="External"/><Relationship Id="rId47" Type="http://schemas.openxmlformats.org/officeDocument/2006/relationships/hyperlink" Target="https://dailymed.nlm.nih.gov/dailymed/drugInfo.cfm?setid=d1e41dcf-e82a-47c2-a0ad-6c6eef621834&amp;audience=consumer" TargetMode="External"/><Relationship Id="rId63" Type="http://schemas.openxmlformats.org/officeDocument/2006/relationships/hyperlink" Target="https://dailymed.nlm.nih.gov/dailymed/drugInfo.cfm?setid=17f85d17-ab71-4f5b-9fe3-0b8c822f69ff&amp;audience=consumer" TargetMode="External"/><Relationship Id="rId68" Type="http://schemas.openxmlformats.org/officeDocument/2006/relationships/hyperlink" Target="https://dailymed.nlm.nih.gov/dailymed/drugInfo.cfm?setid=0ae10bc4-6b65-402f-9db5-2d7753054922&amp;audience=consumer" TargetMode="External"/><Relationship Id="rId84" Type="http://schemas.openxmlformats.org/officeDocument/2006/relationships/hyperlink" Target="https://dailymed.nlm.nih.gov/dailymed/drugInfo.cfm?setid=aad3ba54-dfd3-4cb3-9e2b-c5ef89559189&amp;audience=consumer" TargetMode="External"/><Relationship Id="rId89" Type="http://schemas.openxmlformats.org/officeDocument/2006/relationships/hyperlink" Target="https://dailymed.nlm.nih.gov/dailymed/drugInfo.cfm?setid=e96f30a0-6662-11de-8f80-0002a5d5c51b&amp;audience=consumer" TargetMode="External"/><Relationship Id="rId112" Type="http://schemas.openxmlformats.org/officeDocument/2006/relationships/hyperlink" Target="https://dailymed.nlm.nih.gov/dailymed/search.cfm?labeltype=all&amp;query=ERLOTINIB+HYDROCHLORIDE&amp;pagesize=20&amp;page=1&amp;audience=consumer" TargetMode="External"/><Relationship Id="rId133" Type="http://schemas.openxmlformats.org/officeDocument/2006/relationships/hyperlink" Target="https://dailymed.nlm.nih.gov/dailymed/search.cfm?labeltype=all&amp;query=TEMOZOLOMIDE&amp;pagesize=20&amp;page=1&amp;audience=consumer" TargetMode="External"/><Relationship Id="rId138" Type="http://schemas.openxmlformats.org/officeDocument/2006/relationships/hyperlink" Target="https://dailymed.nlm.nih.gov/dailymed/search.cfm?labeltype=all&amp;query=VINCRISTINE+SULFATE&amp;pagesize=20&amp;page=1&amp;audience=consumer" TargetMode="External"/><Relationship Id="rId16" Type="http://schemas.openxmlformats.org/officeDocument/2006/relationships/hyperlink" Target="https://dailymed.nlm.nih.gov/dailymed/drugInfo.cfm?setid=ea66eb30-e665-4693-99a1-a9d3b4bbe2d6&amp;audience=consumer" TargetMode="External"/><Relationship Id="rId107" Type="http://schemas.openxmlformats.org/officeDocument/2006/relationships/hyperlink" Target="https://dailymed.nlm.nih.gov/dailymed/search.cfm?labeltype=all&amp;query=DENOSUMAB&amp;pagesize=20&amp;page=1&amp;audience=consumer" TargetMode="External"/><Relationship Id="rId11" Type="http://schemas.openxmlformats.org/officeDocument/2006/relationships/hyperlink" Target="https://dailymed.nlm.nih.gov/dailymed/drugInfo.cfm?setid=84b2e16e-f0d1-4757-8da8-79dfa83aab79&amp;audience=consumer" TargetMode="External"/><Relationship Id="rId32" Type="http://schemas.openxmlformats.org/officeDocument/2006/relationships/hyperlink" Target="https://dailymed.nlm.nih.gov/dailymed/drugInfo.cfm?setid=827d60e8-7e07-41b7-c28b-49ef1c4a5a41&amp;audience=consumer" TargetMode="External"/><Relationship Id="rId37" Type="http://schemas.openxmlformats.org/officeDocument/2006/relationships/hyperlink" Target="https://dailymed.nlm.nih.gov/dailymed/drugInfo.cfm?setid=cc7014b1-c775-411d-b374-8113248b4077&amp;audience=consumer" TargetMode="External"/><Relationship Id="rId53" Type="http://schemas.openxmlformats.org/officeDocument/2006/relationships/hyperlink" Target="https://dailymed.nlm.nih.gov/dailymed/drugInfo.cfm?setid=6a5bff43-f922-46ae-a727-d54d9138c46e&amp;audience=consumer" TargetMode="External"/><Relationship Id="rId58" Type="http://schemas.openxmlformats.org/officeDocument/2006/relationships/hyperlink" Target="https://dailymed.nlm.nih.gov/dailymed/drugInfo.cfm?setid=e0fa4bca-f245-4d92-ae29-b0c630a315c2&amp;audience=consumer" TargetMode="External"/><Relationship Id="rId74" Type="http://schemas.openxmlformats.org/officeDocument/2006/relationships/hyperlink" Target="https://dailymed.nlm.nih.gov/dailymed/drugInfo.cfm?setid=ed3ef3f8-8cb7-40db-9d75-e728ee607760&amp;audience=consumer" TargetMode="External"/><Relationship Id="rId79" Type="http://schemas.openxmlformats.org/officeDocument/2006/relationships/hyperlink" Target="https://dailymed.nlm.nih.gov/dailymed/drugInfo.cfm?setid=028312dc-d155-4fd5-8abd-6bb9f011d3cc&amp;audience=consumer" TargetMode="External"/><Relationship Id="rId102" Type="http://schemas.openxmlformats.org/officeDocument/2006/relationships/hyperlink" Target="https://dailymed.nlm.nih.gov/dailymed/search.cfm?labeltype=all&amp;query=CAPECITABINE&amp;pagesize=20&amp;page=1&amp;audience=consumer" TargetMode="External"/><Relationship Id="rId123" Type="http://schemas.openxmlformats.org/officeDocument/2006/relationships/hyperlink" Target="https://dailymed.nlm.nih.gov/dailymed/search.cfm?labeltype=all&amp;query=OXALIPLATIN&amp;pagesize=20&amp;page=1&amp;audience=consumer" TargetMode="External"/><Relationship Id="rId128" Type="http://schemas.openxmlformats.org/officeDocument/2006/relationships/hyperlink" Target="https://dailymed.nlm.nih.gov/dailymed/search.cfm?labeltype=all&amp;query=RALOXIFENE+HYDROCHLORIDE&amp;pagesize=20&amp;page=2&amp;audience=consumer&amp;vfile=" TargetMode="External"/><Relationship Id="rId5" Type="http://schemas.openxmlformats.org/officeDocument/2006/relationships/hyperlink" Target="https://dailymed.nlm.nih.gov/dailymed/drugInfo.cfm?setid=fd638e5e-8032-e7ca-0179-95e96ab5d387&amp;audience=consumer" TargetMode="External"/><Relationship Id="rId90" Type="http://schemas.openxmlformats.org/officeDocument/2006/relationships/hyperlink" Target="https://dailymed.nlm.nih.gov/dailymed/drugInfo.cfm?setid=38eea320-7e0c-485a-bc30-98c3c45e2763&amp;audience=consumer" TargetMode="External"/><Relationship Id="rId95" Type="http://schemas.openxmlformats.org/officeDocument/2006/relationships/hyperlink" Target="https://dailymed.nlm.nih.gov/dailymed/search.cfm?labeltype=all&amp;query=ALEMTUZUMAB&amp;pagesize=20&amp;page=1&amp;audience=consumer" TargetMode="External"/><Relationship Id="rId22" Type="http://schemas.openxmlformats.org/officeDocument/2006/relationships/hyperlink" Target="https://dailymed.nlm.nih.gov/dailymed/drugInfo.cfm?setid=a4d0efe9-5e54-467e-9eb4-56fa7d53b60b&amp;audience=consumer" TargetMode="External"/><Relationship Id="rId27" Type="http://schemas.openxmlformats.org/officeDocument/2006/relationships/hyperlink" Target="https://dailymed.nlm.nih.gov/dailymed/drugInfo.cfm?setid=8baba4ea-2855-42fa-9bd9-5a7548d4cec3&amp;audience=consumer" TargetMode="External"/><Relationship Id="rId43" Type="http://schemas.openxmlformats.org/officeDocument/2006/relationships/hyperlink" Target="https://dailymed.nlm.nih.gov/dailymed/drugInfo.cfm?setid=f4bedd21-efde-44c6-9d9c-b48b78d7ed1e&amp;audience=consumer" TargetMode="External"/><Relationship Id="rId48" Type="http://schemas.openxmlformats.org/officeDocument/2006/relationships/hyperlink" Target="https://dailymed.nlm.nih.gov/dailymed/drugInfo.cfm?setid=6093952a-5248-45cb-ad17-33716a411146&amp;audience=consumer" TargetMode="External"/><Relationship Id="rId64" Type="http://schemas.openxmlformats.org/officeDocument/2006/relationships/hyperlink" Target="https://dailymed.nlm.nih.gov/dailymed/drugInfo.cfm?setid=2b25ef01-5c9e-11e1-b86c-0800200c9a66&amp;audience=consumer" TargetMode="External"/><Relationship Id="rId69" Type="http://schemas.openxmlformats.org/officeDocument/2006/relationships/hyperlink" Target="https://dailymed.nlm.nih.gov/dailymed/drugInfo.cfm?setid=a21f4f4b-b891-4f25-b747-cb9ec7d865d6&amp;audience=consumer" TargetMode="External"/><Relationship Id="rId113" Type="http://schemas.openxmlformats.org/officeDocument/2006/relationships/hyperlink" Target="https://dailymed.nlm.nih.gov/dailymed/search.cfm?labeltype=all&amp;query=EVEROLIMUS&amp;pagesize=20&amp;page=1&amp;audience=consumer" TargetMode="External"/><Relationship Id="rId118" Type="http://schemas.openxmlformats.org/officeDocument/2006/relationships/hyperlink" Target="https://dailymed.nlm.nih.gov/dailymed/search.cfm?labeltype=all&amp;query=LANREOTIDE+ACETATE&amp;pagesize=20&amp;page=1&amp;audience=consumer" TargetMode="External"/><Relationship Id="rId134" Type="http://schemas.openxmlformats.org/officeDocument/2006/relationships/hyperlink" Target="https://dailymed.nlm.nih.gov/dailymed/search.cfm?labeltype=all&amp;query=THALIDOMIDE&amp;pagesize=20&amp;page=1&amp;audience=consumer" TargetMode="External"/><Relationship Id="rId139" Type="http://schemas.openxmlformats.org/officeDocument/2006/relationships/hyperlink" Target="https://dailymed.nlm.nih.gov/dailymed/search.cfm?labeltype=all&amp;query=AXITINIB&amp;pagesize=20&amp;page=1&amp;audience=consumer" TargetMode="External"/><Relationship Id="rId8" Type="http://schemas.openxmlformats.org/officeDocument/2006/relationships/hyperlink" Target="https://dailymed.nlm.nih.gov/dailymed/drugInfo.cfm?setid=6fa682c9-a312-4932-9831-f286908660ee&amp;audience=consumer" TargetMode="External"/><Relationship Id="rId51" Type="http://schemas.openxmlformats.org/officeDocument/2006/relationships/hyperlink" Target="https://dailymed.nlm.nih.gov/dailymed/drugInfo.cfm?setid=df12ceb2-5b4b-4ab5-a317-2a36bf2a3cda&amp;audience=consumer" TargetMode="External"/><Relationship Id="rId72" Type="http://schemas.openxmlformats.org/officeDocument/2006/relationships/hyperlink" Target="https://dailymed.nlm.nih.gov/dailymed/drugInfo.cfm?setid=b172773b-3905-4a1c-ad95-bab4b6126563&amp;audience=consumer" TargetMode="External"/><Relationship Id="rId80" Type="http://schemas.openxmlformats.org/officeDocument/2006/relationships/hyperlink" Target="https://dailymed.nlm.nih.gov/dailymed/drugInfo.cfm?setid=b50667e4-5ebc-4968-a646-d605058dbef0&amp;audience=consumer" TargetMode="External"/><Relationship Id="rId85" Type="http://schemas.openxmlformats.org/officeDocument/2006/relationships/hyperlink" Target="https://dailymed.nlm.nih.gov/dailymed/drugInfo.cfm?setid=472bd78e-be17-4b9d-90f4-9482c3aec9ff&amp;audience=consumer" TargetMode="External"/><Relationship Id="rId93" Type="http://schemas.openxmlformats.org/officeDocument/2006/relationships/hyperlink" Target="https://dailymed.nlm.nih.gov/dailymed/drugInfo.cfm?setid=cd86ee78-2781-468b-930c-3c4677bcc092&amp;audience=consumer" TargetMode="External"/><Relationship Id="rId98" Type="http://schemas.openxmlformats.org/officeDocument/2006/relationships/hyperlink" Target="https://dailymed.nlm.nih.gov/dailymed/search.cfm?labeltype=all&amp;query=BORTEZOMIB&amp;pagesize=20&amp;page=1&amp;audience=consumer" TargetMode="External"/><Relationship Id="rId121" Type="http://schemas.openxmlformats.org/officeDocument/2006/relationships/hyperlink" Target="https://dailymed.nlm.nih.gov/dailymed/search.cfm?labeltype=all&amp;query=NETUPITANT+AND+PALONOSETRON&amp;pagesize=20&amp;page=1&amp;audience=consumer" TargetMode="External"/><Relationship Id="rId3" Type="http://schemas.openxmlformats.org/officeDocument/2006/relationships/hyperlink" Target="https://dailymed.nlm.nih.gov/dailymed/drugInfo.cfm?setid=dd4835ef-e1bc-4997-a399-1ffa2556fbfe&amp;audience=consumer" TargetMode="External"/><Relationship Id="rId12" Type="http://schemas.openxmlformats.org/officeDocument/2006/relationships/hyperlink" Target="https://dailymed.nlm.nih.gov/dailymed/drugInfo.cfm?setid=939b5d1f-9fb2-4499-80ef-0607aa6b114e&amp;audience=consumer" TargetMode="External"/><Relationship Id="rId17" Type="http://schemas.openxmlformats.org/officeDocument/2006/relationships/hyperlink" Target="https://dailymed.nlm.nih.gov/dailymed/drugInfo.cfm?setid=fff5d805-4ffd-4e8e-8e63-6f129697563e&amp;audience=consumer" TargetMode="External"/><Relationship Id="rId25" Type="http://schemas.openxmlformats.org/officeDocument/2006/relationships/hyperlink" Target="https://dailymed.nlm.nih.gov/dailymed/drugInfo.cfm?setid=ab11dd8a-0fd9-4013-89ab-e114557c7e4b&amp;audience=consumer" TargetMode="External"/><Relationship Id="rId33" Type="http://schemas.openxmlformats.org/officeDocument/2006/relationships/hyperlink" Target="https://dailymed.nlm.nih.gov/dailymed/drugInfo.cfm?setid=32fd2bb2-1cfa-4250-feb8-d7956c794e05&amp;audience=consumer" TargetMode="External"/><Relationship Id="rId38" Type="http://schemas.openxmlformats.org/officeDocument/2006/relationships/hyperlink" Target="https://dailymed.nlm.nih.gov/dailymed/drugInfo.cfm?setid=2265ef30-253e-11df-8a39-0800200c9a66&amp;audience=consumer" TargetMode="External"/><Relationship Id="rId46" Type="http://schemas.openxmlformats.org/officeDocument/2006/relationships/hyperlink" Target="https://dailymed.nlm.nih.gov/dailymed/drugInfo.cfm?setid=89bcf553-669a-40b0-a9d7-67a5c1d2f591&amp;audience=consumer" TargetMode="External"/><Relationship Id="rId59" Type="http://schemas.openxmlformats.org/officeDocument/2006/relationships/hyperlink" Target="https://dailymed.nlm.nih.gov/dailymed/drugInfo.cfm?setid=7774972a-eeaa-4b9a-9e56-3fc1b968e86a&amp;audience=consumer" TargetMode="External"/><Relationship Id="rId67" Type="http://schemas.openxmlformats.org/officeDocument/2006/relationships/hyperlink" Target="https://dailymed.nlm.nih.gov/dailymed/drugInfo.cfm?setid=c6080942-dee6-423e-b688-1272c2ae90d4&amp;audience=consumer" TargetMode="External"/><Relationship Id="rId103" Type="http://schemas.openxmlformats.org/officeDocument/2006/relationships/hyperlink" Target="https://dailymed.nlm.nih.gov/dailymed/search.cfm?labeltype=all&amp;query=CLOFARABINE&amp;pagesize=20&amp;page=1&amp;audience=consumer" TargetMode="External"/><Relationship Id="rId108" Type="http://schemas.openxmlformats.org/officeDocument/2006/relationships/hyperlink" Target="https://dailymed.nlm.nih.gov/dailymed/search.cfm?labeltype=all&amp;query=DEXRAZOXANE&amp;pagesize=20&amp;page=1&amp;audience=consumer" TargetMode="External"/><Relationship Id="rId116" Type="http://schemas.openxmlformats.org/officeDocument/2006/relationships/hyperlink" Target="https://dailymed.nlm.nih.gov/dailymed/search.cfm?labeltype=all&amp;query=imiq&amp;pagesize=20&amp;page=1&amp;audience=consumer" TargetMode="External"/><Relationship Id="rId124" Type="http://schemas.openxmlformats.org/officeDocument/2006/relationships/hyperlink" Target="https://dailymed.nlm.nih.gov/dailymed/search.cfm?labeltype=all&amp;query=PALBOCICLIB&amp;pagesize=20&amp;page=1&amp;audience=consumer" TargetMode="External"/><Relationship Id="rId129" Type="http://schemas.openxmlformats.org/officeDocument/2006/relationships/hyperlink" Target="https://dailymed.nlm.nih.gov/dailymed/search.cfm?labeltype=all&amp;query=HUMAN+PAPILLOMAVIRUS+QUADRIVALENT+%28TYPES+6%2C+11%2C+16%2C+AND+18%29+VACCINE%2C+RECOMBINANT&amp;pagesize=20&amp;page=1&amp;audience=consumer" TargetMode="External"/><Relationship Id="rId137" Type="http://schemas.openxmlformats.org/officeDocument/2006/relationships/hyperlink" Target="https://dailymed.nlm.nih.gov/dailymed/search.cfm?labeltype=all&amp;query=VANDETANIB&amp;pagesize=20&amp;page=1&amp;audience=consumer" TargetMode="External"/><Relationship Id="rId20" Type="http://schemas.openxmlformats.org/officeDocument/2006/relationships/hyperlink" Target="https://dailymed.nlm.nih.gov/dailymed/drugInfo.cfm?setid=ade50241-2c10-4038-b4e9-72f6bf905f03&amp;audience=consumer" TargetMode="External"/><Relationship Id="rId41" Type="http://schemas.openxmlformats.org/officeDocument/2006/relationships/hyperlink" Target="https://dailymed.nlm.nih.gov/dailymed/drugInfo.cfm?setid=eee37f88-ec6a-4c30-b8aa-e2c71f93088c&amp;audience=consumer" TargetMode="External"/><Relationship Id="rId54" Type="http://schemas.openxmlformats.org/officeDocument/2006/relationships/hyperlink" Target="https://dailymed.nlm.nih.gov/dailymed/drugInfo.cfm?setid=83a504ef-cf92-467d-9ecf-d251194a3484&amp;audience=consumer" TargetMode="External"/><Relationship Id="rId62" Type="http://schemas.openxmlformats.org/officeDocument/2006/relationships/hyperlink" Target="https://dailymed.nlm.nih.gov/dailymed/drugInfo.cfm?setid=f5a860f3-37ec-429c-ae04-9c88d7c55c08&amp;audience=consumer" TargetMode="External"/><Relationship Id="rId70" Type="http://schemas.openxmlformats.org/officeDocument/2006/relationships/hyperlink" Target="https://dailymed.nlm.nih.gov/dailymed/drugInfo.cfm?setid=824f19c9-0546-4a8a-8d8f-c4055c04f7c7&amp;audience=consumer" TargetMode="External"/><Relationship Id="rId75" Type="http://schemas.openxmlformats.org/officeDocument/2006/relationships/hyperlink" Target="https://dailymed.nlm.nih.gov/dailymed/drugInfo.cfm?setid=c45f9a58-37c1-4f76-8e36-97d38c577037&amp;audience=consumer" TargetMode="External"/><Relationship Id="rId83" Type="http://schemas.openxmlformats.org/officeDocument/2006/relationships/hyperlink" Target="https://dailymed.nlm.nih.gov/dailymed/drugInfo.cfm?setid=95b7dc92-2180-42f1-8699-3c28f609e674&amp;audience=consumer" TargetMode="External"/><Relationship Id="rId88" Type="http://schemas.openxmlformats.org/officeDocument/2006/relationships/hyperlink" Target="https://dailymed.nlm.nih.gov/dailymed/drugInfo.cfm?setid=f5beed22-d71d-4c0d-8dca-2c7317d65d85&amp;audience=consumer" TargetMode="External"/><Relationship Id="rId91" Type="http://schemas.openxmlformats.org/officeDocument/2006/relationships/hyperlink" Target="https://dailymed.nlm.nih.gov/dailymed/drugInfo.cfm?setid=b118a40d-6b56-cee3-10f6-ded821a97018&amp;audience=consumer" TargetMode="External"/><Relationship Id="rId96" Type="http://schemas.openxmlformats.org/officeDocument/2006/relationships/hyperlink" Target="https://dailymed.nlm.nih.gov/dailymed/search.cfm?labeltype=all&amp;query=AZACITIDINE&amp;pagesize=20&amp;page=1&amp;audience=consumer" TargetMode="External"/><Relationship Id="rId111" Type="http://schemas.openxmlformats.org/officeDocument/2006/relationships/hyperlink" Target="https://dailymed.nlm.nih.gov/dailymed/search.cfm?labeltype=all&amp;query=ELTROMBOPAG+OLAMINE&amp;pagesize=20&amp;page=1&amp;audience=consumer" TargetMode="External"/><Relationship Id="rId132" Type="http://schemas.openxmlformats.org/officeDocument/2006/relationships/hyperlink" Target="https://dailymed.nlm.nih.gov/dailymed/drugInfo.cfm?setid=c89eb8fd-6c31-4f8b-8103-1f559424eda1&amp;audience=consumer" TargetMode="External"/><Relationship Id="rId140" Type="http://schemas.openxmlformats.org/officeDocument/2006/relationships/printerSettings" Target="../printerSettings/printerSettings1.bin"/><Relationship Id="rId1" Type="http://schemas.openxmlformats.org/officeDocument/2006/relationships/hyperlink" Target="https://dailymed.nlm.nih.gov/dailymed/drugInfo.cfm?setid=be4bc0de-0fdc-4d46-8d25-be43c79e6a06&amp;audience=consumer" TargetMode="External"/><Relationship Id="rId6" Type="http://schemas.openxmlformats.org/officeDocument/2006/relationships/hyperlink" Target="https://dailymed.nlm.nih.gov/dailymed/drugInfo.cfm?setid=42c49deb-713b-427a-9670-08af08adcffb&amp;audience=consumer" TargetMode="External"/><Relationship Id="rId15" Type="http://schemas.openxmlformats.org/officeDocument/2006/relationships/hyperlink" Target="https://dailymed.nlm.nih.gov/dailymed/drugInfo.cfm?setid=de3d9c26-572b-4ea4-9b2d-dd58a2b3e8fa&amp;audience=consumer" TargetMode="External"/><Relationship Id="rId23" Type="http://schemas.openxmlformats.org/officeDocument/2006/relationships/hyperlink" Target="https://dailymed.nlm.nih.gov/dailymed/drugInfo.cfm?setid=7ea701ce-e7d3-4349-a9c2-642a501d45c8&amp;audience=consumer" TargetMode="External"/><Relationship Id="rId28" Type="http://schemas.openxmlformats.org/officeDocument/2006/relationships/hyperlink" Target="https://dailymed.nlm.nih.gov/dailymed/drugInfo.cfm?setid=80686b7e-f6f4-4154-b5c0-c846425e2d91&amp;audience=consumer" TargetMode="External"/><Relationship Id="rId36" Type="http://schemas.openxmlformats.org/officeDocument/2006/relationships/hyperlink" Target="https://dailymed.nlm.nih.gov/dailymed/drugInfo.cfm?setid=efbdafa9-d18c-4e85-b4a2-1e620fc74e50&amp;audience=consumer" TargetMode="External"/><Relationship Id="rId49" Type="http://schemas.openxmlformats.org/officeDocument/2006/relationships/hyperlink" Target="https://dailymed.nlm.nih.gov/dailymed/drugInfo.cfm?setid=0fe9d533-67a9-4981-978a-1e84755ae30b&amp;audience=consumer" TargetMode="External"/><Relationship Id="rId57" Type="http://schemas.openxmlformats.org/officeDocument/2006/relationships/hyperlink" Target="https://dailymed.nlm.nih.gov/dailymed/drugInfo.cfm?setid=426f6e64-2c20-4a61-6d65-7320426f6e64&amp;audience=consumer" TargetMode="External"/><Relationship Id="rId106" Type="http://schemas.openxmlformats.org/officeDocument/2006/relationships/hyperlink" Target="https://dailymed.nlm.nih.gov/dailymed/search.cfm?labeltype=all&amp;query=DECITABINE&amp;pagesize=20&amp;page=1&amp;audience=consumer" TargetMode="External"/><Relationship Id="rId114" Type="http://schemas.openxmlformats.org/officeDocument/2006/relationships/hyperlink" Target="https://dailymed.nlm.nih.gov/dailymed/search.cfm?labeltype=all&amp;query=exem&amp;pagesize=20&amp;page=1&amp;audience=consumer" TargetMode="External"/><Relationship Id="rId119" Type="http://schemas.openxmlformats.org/officeDocument/2006/relationships/hyperlink" Target="https://dailymed.nlm.nih.gov/dailymed/search.cfm?labeltype=all&amp;query=LETROZOLE&amp;pagesize=20&amp;page=1&amp;audience=consumer" TargetMode="External"/><Relationship Id="rId127" Type="http://schemas.openxmlformats.org/officeDocument/2006/relationships/hyperlink" Target="https://dailymed.nlm.nih.gov/dailymed/search.cfm?labeltype=all&amp;query=PONATINIB+HYDROCHLORIDE&amp;pagesize=20&amp;page=1&amp;audience=consumer" TargetMode="External"/><Relationship Id="rId10" Type="http://schemas.openxmlformats.org/officeDocument/2006/relationships/hyperlink" Target="https://dailymed.nlm.nih.gov/dailymed/drugInfo.cfm?setid=9b70606e-b99c-4272-a0f1-b5523cce0c59&amp;audience=consumer" TargetMode="External"/><Relationship Id="rId31" Type="http://schemas.openxmlformats.org/officeDocument/2006/relationships/hyperlink" Target="https://dailymed.nlm.nih.gov/dailymed/drugInfo.cfm?setid=31ce4750-ded5-4a0b-95e9-f229fa6bc822&amp;audience=consumer" TargetMode="External"/><Relationship Id="rId44" Type="http://schemas.openxmlformats.org/officeDocument/2006/relationships/hyperlink" Target="https://dailymed.nlm.nih.gov/dailymed/drugInfo.cfm?setid=c488fb7c-0a5b-487c-b452-996809d1cb99&amp;audience=consumer" TargetMode="External"/><Relationship Id="rId52" Type="http://schemas.openxmlformats.org/officeDocument/2006/relationships/hyperlink" Target="https://dailymed.nlm.nih.gov/dailymed/drugInfo.cfm?setid=77785ce3-e8df-4ca1-8f8e-6c418c6a17de&amp;audience=consumer" TargetMode="External"/><Relationship Id="rId60" Type="http://schemas.openxmlformats.org/officeDocument/2006/relationships/hyperlink" Target="https://dailymed.nlm.nih.gov/dailymed/drugInfo.cfm?setid=eeaaaf38-fb86-4d9f-a19d-0f61daac2fd7&amp;audience=consumer" TargetMode="External"/><Relationship Id="rId65" Type="http://schemas.openxmlformats.org/officeDocument/2006/relationships/hyperlink" Target="https://dailymed.nlm.nih.gov/dailymed/drugInfo.cfm?setid=5e4cf15b-bf7b-4b83-863e-e9ef27741a51&amp;audience=consumer" TargetMode="External"/><Relationship Id="rId73" Type="http://schemas.openxmlformats.org/officeDocument/2006/relationships/hyperlink" Target="https://dailymed.nlm.nih.gov/dailymed/drugInfo.cfm?setid=3e5b7e82-f018-4eaf-ae78-d6145a906b20&amp;audience=consumer" TargetMode="External"/><Relationship Id="rId78" Type="http://schemas.openxmlformats.org/officeDocument/2006/relationships/hyperlink" Target="https://dailymed.nlm.nih.gov/dailymed/drugInfo.cfm?setid=8309b497-5d4e-4408-ac0c-2452c11c8a35&amp;audience=consumer" TargetMode="External"/><Relationship Id="rId81" Type="http://schemas.openxmlformats.org/officeDocument/2006/relationships/hyperlink" Target="https://dailymed.nlm.nih.gov/dailymed/drugInfo.cfm?setid=43a4d7f8-48ae-4a63-9108-2fa8e3ea9d9c&amp;audience=consumer" TargetMode="External"/><Relationship Id="rId86" Type="http://schemas.openxmlformats.org/officeDocument/2006/relationships/hyperlink" Target="https://dailymed.nlm.nih.gov/dailymed/drugInfo.cfm?setid=0002ad27-779d-42ab-83b5-bc65453412a1&amp;audience=consumer" TargetMode="External"/><Relationship Id="rId94" Type="http://schemas.openxmlformats.org/officeDocument/2006/relationships/hyperlink" Target="https://dailymed.nlm.nih.gov/dailymed/drugInfo.cfm?setid=f6725df6-50ee-4b0a-b900-d02ba634395d&amp;audience=consumer" TargetMode="External"/><Relationship Id="rId99" Type="http://schemas.openxmlformats.org/officeDocument/2006/relationships/hyperlink" Target="https://dailymed.nlm.nih.gov/dailymed/search.cfm?labeltype=all&amp;query=BOSUTINIB+MONOHYDRATE&amp;pagesize=20&amp;page=1&amp;audience=consumer" TargetMode="External"/><Relationship Id="rId101" Type="http://schemas.openxmlformats.org/officeDocument/2006/relationships/hyperlink" Target="https://dailymed.nlm.nih.gov/dailymed/search.cfm?labeltype=all&amp;query=CABOZANTINIB&amp;pagesize=20&amp;page=1&amp;audience=consumer" TargetMode="External"/><Relationship Id="rId122" Type="http://schemas.openxmlformats.org/officeDocument/2006/relationships/hyperlink" Target="https://dailymed.nlm.nih.gov/dailymed/search.cfm?labeltype=all&amp;query=OLAPARIB&amp;pagesize=20&amp;page=1&amp;audience=consumer" TargetMode="External"/><Relationship Id="rId130" Type="http://schemas.openxmlformats.org/officeDocument/2006/relationships/hyperlink" Target="https://dailymed.nlm.nih.gov/dailymed/search.cfm?labeltype=all&amp;query=ROMIDEPSIN&amp;pagesize=20&amp;page=1&amp;audience=consumer" TargetMode="External"/><Relationship Id="rId135" Type="http://schemas.openxmlformats.org/officeDocument/2006/relationships/hyperlink" Target="https://dailymed.nlm.nih.gov/dailymed/search.cfm?labeltype=all&amp;query=TOPOTECAN+HYDROCHLORIDE&amp;pagesize=20&amp;page=1&amp;audience=consumer" TargetMode="External"/><Relationship Id="rId4" Type="http://schemas.openxmlformats.org/officeDocument/2006/relationships/hyperlink" Target="https://dailymed.nlm.nih.gov/dailymed/drugInfo.cfm?setid=23f3c1f4-0fc8-4804-a9e3-04cf25dd302e&amp;audience=consumer" TargetMode="External"/><Relationship Id="rId9" Type="http://schemas.openxmlformats.org/officeDocument/2006/relationships/hyperlink" Target="https://dailymed.nlm.nih.gov/dailymed/drugInfo.cfm?setid=5cd725a1-2fa4-408a-a651-57a7b84b2118&amp;audience=consumer" TargetMode="External"/><Relationship Id="rId13" Type="http://schemas.openxmlformats.org/officeDocument/2006/relationships/hyperlink" Target="https://dailymed.nlm.nih.gov/dailymed/drugInfo.cfm?setid=38b482a8-960b-4591-9857-5031ecb830aa&amp;audience=consumer" TargetMode="External"/><Relationship Id="rId18" Type="http://schemas.openxmlformats.org/officeDocument/2006/relationships/hyperlink" Target="https://dailymed.nlm.nih.gov/dailymed/drugInfo.cfm?setid=8bc6397e-4bd8-4d37-a007-a327e4da34d9&amp;audience=consumer" TargetMode="External"/><Relationship Id="rId39" Type="http://schemas.openxmlformats.org/officeDocument/2006/relationships/hyperlink" Target="https://dailymed.nlm.nih.gov/dailymed/drugInfo.cfm?setid=241f0b1e-8b95-470d-876f-bf1804daaf18&amp;audience=consumer" TargetMode="External"/><Relationship Id="rId109" Type="http://schemas.openxmlformats.org/officeDocument/2006/relationships/hyperlink" Target="https://dailymed.nlm.nih.gov/dailymed/search.cfm?labeltype=all&amp;query=DOCETAXEL&amp;pagesize=20&amp;page=1&amp;audience=consumer" TargetMode="External"/><Relationship Id="rId34" Type="http://schemas.openxmlformats.org/officeDocument/2006/relationships/hyperlink" Target="https://dailymed.nlm.nih.gov/dailymed/drugInfo.cfm?setid=acaef5a6-b740-40e3-8ffe-74a75c74745c&amp;audience=consumer" TargetMode="External"/><Relationship Id="rId50" Type="http://schemas.openxmlformats.org/officeDocument/2006/relationships/hyperlink" Target="https://dailymed.nlm.nih.gov/dailymed/drugInfo.cfm?setid=f570b9c4-6846-4de2-abfa-4d0a4ae4e394&amp;audience=consumer" TargetMode="External"/><Relationship Id="rId55" Type="http://schemas.openxmlformats.org/officeDocument/2006/relationships/hyperlink" Target="https://dailymed.nlm.nih.gov/dailymed/drugInfo.cfm?setid=5e81b4a7-b971-45e1-9c31-29cea8c87ce7&amp;audience=consumer" TargetMode="External"/><Relationship Id="rId76" Type="http://schemas.openxmlformats.org/officeDocument/2006/relationships/hyperlink" Target="https://dailymed.nlm.nih.gov/dailymed/drugInfo.cfm?setid=a6d46c03-bb1d-417b-b8e5-3bffe352fe29&amp;audience=consumer" TargetMode="External"/><Relationship Id="rId97" Type="http://schemas.openxmlformats.org/officeDocument/2006/relationships/hyperlink" Target="https://dailymed.nlm.nih.gov/dailymed/search.cfm?labeltype=all&amp;query=BENDAMUSTINE+HYDROCHLORIDE&amp;pagesize=20&amp;page=1&amp;audience=consumer" TargetMode="External"/><Relationship Id="rId104" Type="http://schemas.openxmlformats.org/officeDocument/2006/relationships/hyperlink" Target="https://dailymed.nlm.nih.gov/dailymed/search.cfm?labeltype=all&amp;query=dabr&amp;pagesize=20&amp;page=1&amp;audience=consumer" TargetMode="External"/><Relationship Id="rId120" Type="http://schemas.openxmlformats.org/officeDocument/2006/relationships/hyperlink" Target="https://dailymed.nlm.nih.gov/dailymed/search.cfm?labeltype=all&amp;query=NELARABINE&amp;pagesize=20&amp;page=1&amp;audience=consumer" TargetMode="External"/><Relationship Id="rId125" Type="http://schemas.openxmlformats.org/officeDocument/2006/relationships/hyperlink" Target="https://dailymed.nlm.nih.gov/dailymed/search.cfm?labeltype=all&amp;query=PEGASPARGASE&amp;pagesize=20&amp;page=1&amp;audience=consumer" TargetMode="External"/><Relationship Id="rId7" Type="http://schemas.openxmlformats.org/officeDocument/2006/relationships/hyperlink" Target="https://dailymed.nlm.nih.gov/dailymed/drugInfo.cfm?setid=30bdf2ea-008b-4cbb-81e4-c3474f2ad286&amp;audience=consumer" TargetMode="External"/><Relationship Id="rId71" Type="http://schemas.openxmlformats.org/officeDocument/2006/relationships/hyperlink" Target="https://dailymed.nlm.nih.gov/dailymed/drugInfo.cfm?setid=aaeaef94-f3f5-4367-8ea2-b181d7be2da8&amp;audience=consumer" TargetMode="External"/><Relationship Id="rId92" Type="http://schemas.openxmlformats.org/officeDocument/2006/relationships/hyperlink" Target="https://dailymed.nlm.nih.gov/dailymed/drugInfo.cfm?setid=eb368bb6-80e3-4df9-8a85-91df0a2ada6a&amp;audience=consumer" TargetMode="External"/><Relationship Id="rId2" Type="http://schemas.openxmlformats.org/officeDocument/2006/relationships/hyperlink" Target="https://dailymed.nlm.nih.gov/dailymed/drugInfo.cfm?setid=4e338e89-3cf2-48eb-b6e2-a06c608c6513&amp;audience=consumer" TargetMode="External"/><Relationship Id="rId29" Type="http://schemas.openxmlformats.org/officeDocument/2006/relationships/hyperlink" Target="https://dailymed.nlm.nih.gov/dailymed/drugInfo.cfm?setid=a5b4cdf0-3fa8-4c6c-80f6-8d8a00e3a5b6&amp;audience=consumer" TargetMode="External"/><Relationship Id="rId24" Type="http://schemas.openxmlformats.org/officeDocument/2006/relationships/hyperlink" Target="https://dailymed.nlm.nih.gov/dailymed/drugInfo.cfm?setid=2c3db989-d7ad-41ed-9ebf-698dcf6c24ec&amp;audience=consumer" TargetMode="External"/><Relationship Id="rId40" Type="http://schemas.openxmlformats.org/officeDocument/2006/relationships/hyperlink" Target="https://dailymed.nlm.nih.gov/dailymed/drugInfo.cfm?setid=fcef9088-ebab-4bd8-933f-c35f9c8bd50b&amp;audience=consumer" TargetMode="External"/><Relationship Id="rId45" Type="http://schemas.openxmlformats.org/officeDocument/2006/relationships/hyperlink" Target="https://dailymed.nlm.nih.gov/dailymed/drugInfo.cfm?setid=11fa3fc9-6776-49a6-b1c1-653f627c3e58&amp;audience=consumer" TargetMode="External"/><Relationship Id="rId66" Type="http://schemas.openxmlformats.org/officeDocument/2006/relationships/hyperlink" Target="https://dailymed.nlm.nih.gov/dailymed/drugInfo.cfm?setid=a398400e-bd31-41a9-9696-4f7c06569ede&amp;audience=consumer" TargetMode="External"/><Relationship Id="rId87" Type="http://schemas.openxmlformats.org/officeDocument/2006/relationships/hyperlink" Target="https://dailymed.nlm.nih.gov/dailymed/drugInfo.cfm?setid=492dbdb2-077e-4064-bff3-372d6af0a7a2&amp;audience=consumer" TargetMode="External"/><Relationship Id="rId110" Type="http://schemas.openxmlformats.org/officeDocument/2006/relationships/hyperlink" Target="https://dailymed.nlm.nih.gov/dailymed/index.cfm" TargetMode="External"/><Relationship Id="rId115" Type="http://schemas.openxmlformats.org/officeDocument/2006/relationships/hyperlink" Target="https://dailymed.nlm.nih.gov/dailymed/search.cfm?labeltype=all&amp;query=GEMCITABINE+HYDROCHLORIDE&amp;pagesize=20&amp;page=2&amp;audience=consumer&amp;vfile=" TargetMode="External"/><Relationship Id="rId131" Type="http://schemas.openxmlformats.org/officeDocument/2006/relationships/hyperlink" Target="https://dailymed.nlm.nih.gov/dailymed/drugInfo.cfm?setid=f1c82580-87ae-11e0-bc84-0002a5d5c51b&amp;audience=consumer" TargetMode="External"/><Relationship Id="rId136" Type="http://schemas.openxmlformats.org/officeDocument/2006/relationships/hyperlink" Target="https://dailymed.nlm.nih.gov/dailymed/search.cfm?labeltype=all&amp;query=URIDINE+TRIACETATE&amp;pagesize=20&amp;page=1&amp;audience=consumer" TargetMode="External"/><Relationship Id="rId61" Type="http://schemas.openxmlformats.org/officeDocument/2006/relationships/hyperlink" Target="https://dailymed.nlm.nih.gov/dailymed/drugInfo.cfm?setid=9333c79b-d487-4538-a9f0-71b91a02b287&amp;audience=consumer" TargetMode="External"/><Relationship Id="rId82" Type="http://schemas.openxmlformats.org/officeDocument/2006/relationships/hyperlink" Target="https://dailymed.nlm.nih.gov/dailymed/drugInfo.cfm?setid=64ffb680-ea8c-42fc-9649-9e8c0eb77ddb&amp;audience=consumer" TargetMode="External"/><Relationship Id="rId19" Type="http://schemas.openxmlformats.org/officeDocument/2006/relationships/hyperlink" Target="https://dailymed.nlm.nih.gov/dailymed/drugInfo.cfm?setid=c387579e-cee0-4334-bd1e-73f93ac1bde6&amp;audience=consumer" TargetMode="External"/><Relationship Id="rId14" Type="http://schemas.openxmlformats.org/officeDocument/2006/relationships/hyperlink" Target="https://dailymed.nlm.nih.gov/dailymed/drugInfo.cfm?setid=3904f8dd-1aef-3490-e48f-bd55f32ed67f&amp;audience=consumer" TargetMode="External"/><Relationship Id="rId30" Type="http://schemas.openxmlformats.org/officeDocument/2006/relationships/hyperlink" Target="https://dailymed.nlm.nih.gov/dailymed/drugInfo.cfm?setid=b129fdc9-1d8e-425c-a5a9-8a2ed36dfbdf&amp;audience=consumer" TargetMode="External"/><Relationship Id="rId35" Type="http://schemas.openxmlformats.org/officeDocument/2006/relationships/hyperlink" Target="https://dailymed.nlm.nih.gov/dailymed/drugInfo.cfm?setid=0dfd0279-ff17-4ea9-89be-9803c71bab44&amp;audience=consumer" TargetMode="External"/><Relationship Id="rId56" Type="http://schemas.openxmlformats.org/officeDocument/2006/relationships/hyperlink" Target="https://dailymed.nlm.nih.gov/dailymed/drugInfo.cfm?setid=24d10449-2936-4cd3-b7db-a7683db721e4&amp;audience=consumer" TargetMode="External"/><Relationship Id="rId77" Type="http://schemas.openxmlformats.org/officeDocument/2006/relationships/hyperlink" Target="https://dailymed.nlm.nih.gov/dailymed/drugInfo.cfm?setid=451f535b-8b6b-4ecf-9f19-d921b72eea39&amp;audience=consumer" TargetMode="External"/><Relationship Id="rId100" Type="http://schemas.openxmlformats.org/officeDocument/2006/relationships/hyperlink" Target="https://dailymed.nlm.nih.gov/dailymed/search.cfm?labeltype=all&amp;query=BRIGATINIB&amp;pagesize=20&amp;page=1&amp;audience=consumer" TargetMode="External"/><Relationship Id="rId105" Type="http://schemas.openxmlformats.org/officeDocument/2006/relationships/hyperlink" Target="https://dailymed.nlm.nih.gov/dailymed/search.cfm?labeltype=all&amp;query=DASATINIB&amp;pagesize=20&amp;page=1&amp;audience=consumer" TargetMode="External"/><Relationship Id="rId126" Type="http://schemas.openxmlformats.org/officeDocument/2006/relationships/hyperlink" Target="https://dailymed.nlm.nih.gov/dailymed/search.cfm?labeltype=all&amp;query=PLERIXAFOR&amp;pagesize=20&amp;page=1&amp;audience=consum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tabSelected="1" workbookViewId="0">
      <pane ySplit="1" topLeftCell="A2" activePane="bottomLeft" state="frozen"/>
      <selection pane="bottomLeft" activeCell="B1" sqref="B1"/>
    </sheetView>
  </sheetViews>
  <sheetFormatPr defaultColWidth="36.44140625" defaultRowHeight="14.4" x14ac:dyDescent="0.3"/>
  <cols>
    <col min="1" max="1" width="11" style="2" customWidth="1"/>
    <col min="2" max="2" width="30.88671875" style="2" customWidth="1"/>
    <col min="3" max="16384" width="36.44140625" style="2"/>
  </cols>
  <sheetData>
    <row r="1" spans="1:4" ht="15.6" x14ac:dyDescent="0.3">
      <c r="A1" s="1" t="s">
        <v>0</v>
      </c>
      <c r="B1" s="1" t="s">
        <v>282</v>
      </c>
      <c r="C1" s="1" t="s">
        <v>140</v>
      </c>
      <c r="D1" s="1" t="s">
        <v>141</v>
      </c>
    </row>
    <row r="2" spans="1:4" ht="43.2" x14ac:dyDescent="0.3">
      <c r="A2" s="3" t="str">
        <f>HYPERLINK("https://cdr.cancer.gov/cgi-bin/cdr/Filter.py?Filter=set:QC+DrugInfoSummary+Set&amp;DocId=791122", "791122")</f>
        <v>791122</v>
      </c>
      <c r="B2" s="2" t="s">
        <v>137</v>
      </c>
      <c r="C2" s="5" t="s">
        <v>143</v>
      </c>
      <c r="D2" s="4" t="s">
        <v>142</v>
      </c>
    </row>
    <row r="3" spans="1:4" ht="43.2" x14ac:dyDescent="0.3">
      <c r="A3" s="3" t="str">
        <f>HYPERLINK("https://cdr.cancer.gov/cgi-bin/cdr/Filter.py?Filter=set:QC+DrugInfoSummary+Set&amp;DocId=700207", "700207")</f>
        <v>700207</v>
      </c>
      <c r="B3" s="2" t="s">
        <v>61</v>
      </c>
      <c r="C3" s="5" t="s">
        <v>144</v>
      </c>
      <c r="D3" s="4" t="s">
        <v>142</v>
      </c>
    </row>
    <row r="4" spans="1:4" ht="43.2" x14ac:dyDescent="0.3">
      <c r="A4" s="3" t="str">
        <f>HYPERLINK("https://cdr.cancer.gov/cgi-bin/cdr/Filter.py?Filter=set:QC+DrugInfoSummary+Set&amp;DocId=791355", "791355")</f>
        <v>791355</v>
      </c>
      <c r="B4" s="2" t="s">
        <v>139</v>
      </c>
      <c r="C4" s="5" t="s">
        <v>145</v>
      </c>
      <c r="D4" s="4" t="s">
        <v>142</v>
      </c>
    </row>
    <row r="5" spans="1:4" ht="43.2" x14ac:dyDescent="0.3">
      <c r="A5" s="3" t="str">
        <f>HYPERLINK("https://cdr.cancer.gov/cgi-bin/cdr/Filter.py?Filter=set:QC+DrugInfoSummary+Set&amp;DocId=746946", "746946")</f>
        <v>746946</v>
      </c>
      <c r="B5" s="2" t="s">
        <v>81</v>
      </c>
      <c r="C5" s="5" t="s">
        <v>146</v>
      </c>
      <c r="D5" s="4" t="s">
        <v>142</v>
      </c>
    </row>
    <row r="6" spans="1:4" ht="43.2" x14ac:dyDescent="0.3">
      <c r="A6" s="3" t="str">
        <f>HYPERLINK("https://cdr.cancer.gov/cgi-bin/cdr/Filter.py?Filter=set:QC+DrugInfoSummary+Set&amp;DocId=751154", "751154")</f>
        <v>751154</v>
      </c>
      <c r="B6" s="2" t="s">
        <v>85</v>
      </c>
      <c r="C6" s="5" t="s">
        <v>147</v>
      </c>
      <c r="D6" s="4" t="s">
        <v>142</v>
      </c>
    </row>
    <row r="7" spans="1:4" ht="43.2" x14ac:dyDescent="0.3">
      <c r="A7" s="3" t="str">
        <f>HYPERLINK("https://cdr.cancer.gov/cgi-bin/cdr/Filter.py?Filter=set:QC+DrugInfoSummary+Set&amp;DocId=777392", "777392")</f>
        <v>777392</v>
      </c>
      <c r="B7" s="2" t="s">
        <v>116</v>
      </c>
      <c r="C7" s="5" t="s">
        <v>148</v>
      </c>
      <c r="D7" s="4" t="s">
        <v>142</v>
      </c>
    </row>
    <row r="8" spans="1:4" ht="57.6" x14ac:dyDescent="0.3">
      <c r="A8" s="3" t="str">
        <f>HYPERLINK("https://cdr.cancer.gov/cgi-bin/cdr/Filter.py?Filter=set:QC+DrugInfoSummary+Set&amp;DocId=570779", "570779")</f>
        <v>570779</v>
      </c>
      <c r="B8" s="2" t="s">
        <v>40</v>
      </c>
      <c r="C8" s="5" t="s">
        <v>251</v>
      </c>
      <c r="D8" s="4" t="s">
        <v>142</v>
      </c>
    </row>
    <row r="9" spans="1:4" ht="43.2" x14ac:dyDescent="0.3">
      <c r="A9" s="3" t="str">
        <f>HYPERLINK("https://cdr.cancer.gov/cgi-bin/cdr/Filter.py?Filter=set:QC+DrugInfoSummary+Set&amp;DocId=717920", "717920")</f>
        <v>717920</v>
      </c>
      <c r="B9" s="2" t="s">
        <v>65</v>
      </c>
      <c r="C9" s="5" t="s">
        <v>149</v>
      </c>
      <c r="D9" s="4" t="s">
        <v>142</v>
      </c>
    </row>
    <row r="10" spans="1:4" ht="43.2" x14ac:dyDescent="0.3">
      <c r="A10" s="3" t="str">
        <f>HYPERLINK("https://cdr.cancer.gov/cgi-bin/cdr/Filter.py?Filter=set:QC+DrugInfoSummary+Set&amp;DocId=781156", "781156")</f>
        <v>781156</v>
      </c>
      <c r="B10" s="2" t="s">
        <v>120</v>
      </c>
      <c r="C10" s="5" t="s">
        <v>150</v>
      </c>
      <c r="D10" s="4" t="s">
        <v>142</v>
      </c>
    </row>
    <row r="11" spans="1:4" ht="43.2" x14ac:dyDescent="0.3">
      <c r="A11" s="3" t="str">
        <f>HYPERLINK("https://cdr.cancer.gov/cgi-bin/cdr/Filter.py?Filter=set:QC+DrugInfoSummary+Set&amp;DocId=787910", "787910")</f>
        <v>787910</v>
      </c>
      <c r="B11" s="2" t="s">
        <v>125</v>
      </c>
      <c r="C11" s="5" t="s">
        <v>151</v>
      </c>
      <c r="D11" s="4" t="s">
        <v>142</v>
      </c>
    </row>
    <row r="12" spans="1:4" ht="43.2" x14ac:dyDescent="0.3">
      <c r="A12" s="3" t="str">
        <f>HYPERLINK("https://cdr.cancer.gov/cgi-bin/cdr/Filter.py?Filter=set:QC+DrugInfoSummary+Set&amp;DocId=791271", "791271")</f>
        <v>791271</v>
      </c>
      <c r="B12" s="2" t="s">
        <v>138</v>
      </c>
      <c r="C12" s="5" t="s">
        <v>152</v>
      </c>
      <c r="D12" s="4" t="s">
        <v>142</v>
      </c>
    </row>
    <row r="13" spans="1:4" ht="43.2" x14ac:dyDescent="0.3">
      <c r="A13" s="3" t="str">
        <f>HYPERLINK("https://cdr.cancer.gov/cgi-bin/cdr/Filter.py?Filter=set:QC+DrugInfoSummary+Set&amp;DocId=724471", "724471")</f>
        <v>724471</v>
      </c>
      <c r="B13" s="2" t="s">
        <v>68</v>
      </c>
      <c r="C13" s="5" t="s">
        <v>255</v>
      </c>
      <c r="D13" s="4" t="s">
        <v>142</v>
      </c>
    </row>
    <row r="14" spans="1:4" ht="57.6" x14ac:dyDescent="0.3">
      <c r="A14" s="3" t="str">
        <f>HYPERLINK("https://cdr.cancer.gov/cgi-bin/cdr/Filter.py?Filter=set:QC+DrugInfoSummary+Set&amp;DocId=496239", "496239")</f>
        <v>496239</v>
      </c>
      <c r="B14" s="2" t="s">
        <v>24</v>
      </c>
      <c r="C14" s="5" t="s">
        <v>268</v>
      </c>
      <c r="D14" s="4" t="s">
        <v>142</v>
      </c>
    </row>
    <row r="15" spans="1:4" ht="43.2" x14ac:dyDescent="0.3">
      <c r="A15" s="3" t="str">
        <f>HYPERLINK("https://cdr.cancer.gov/cgi-bin/cdr/Filter.py?Filter=set:QC+DrugInfoSummary+Set&amp;DocId=762728", "762728")</f>
        <v>762728</v>
      </c>
      <c r="B15" s="2" t="s">
        <v>91</v>
      </c>
      <c r="C15" s="5" t="s">
        <v>154</v>
      </c>
      <c r="D15" s="4" t="s">
        <v>142</v>
      </c>
    </row>
    <row r="16" spans="1:4" ht="57.6" x14ac:dyDescent="0.3">
      <c r="A16" s="3" t="str">
        <f>HYPERLINK("https://cdr.cancer.gov/cgi-bin/cdr/Filter.py?Filter=set:QC+DrugInfoSummary+Set&amp;DocId=592692", "592692")</f>
        <v>592692</v>
      </c>
      <c r="B16" s="2" t="s">
        <v>43</v>
      </c>
      <c r="C16" s="5" t="s">
        <v>252</v>
      </c>
      <c r="D16" s="4" t="s">
        <v>142</v>
      </c>
    </row>
    <row r="17" spans="1:4" ht="43.2" x14ac:dyDescent="0.3">
      <c r="A17" s="3" t="str">
        <f>HYPERLINK("https://cdr.cancer.gov/cgi-bin/cdr/Filter.py?Filter=set:QC+DrugInfoSummary+Set&amp;DocId=487564", "487564")</f>
        <v>487564</v>
      </c>
      <c r="B17" s="2" t="s">
        <v>2</v>
      </c>
      <c r="C17" s="5" t="s">
        <v>155</v>
      </c>
      <c r="D17" s="4" t="s">
        <v>142</v>
      </c>
    </row>
    <row r="18" spans="1:4" ht="43.2" x14ac:dyDescent="0.3">
      <c r="A18" s="3" t="str">
        <f>HYPERLINK("https://cdr.cancer.gov/cgi-bin/cdr/Filter.py?Filter=set:QC+DrugInfoSummary+Set&amp;DocId=767077", "767077")</f>
        <v>767077</v>
      </c>
      <c r="B18" s="2" t="s">
        <v>94</v>
      </c>
      <c r="C18" s="5" t="s">
        <v>156</v>
      </c>
      <c r="D18" s="4" t="s">
        <v>142</v>
      </c>
    </row>
    <row r="19" spans="1:4" ht="57.6" x14ac:dyDescent="0.3">
      <c r="A19" s="3" t="str">
        <f>HYPERLINK("https://cdr.cancer.gov/cgi-bin/cdr/Filter.py?Filter=set:QC+DrugInfoSummary+Set&amp;DocId=491682", "491682")</f>
        <v>491682</v>
      </c>
      <c r="B19" s="2" t="s">
        <v>3</v>
      </c>
      <c r="C19" s="5" t="s">
        <v>254</v>
      </c>
      <c r="D19" s="4" t="s">
        <v>142</v>
      </c>
    </row>
    <row r="20" spans="1:4" ht="57.6" x14ac:dyDescent="0.3">
      <c r="A20" s="3" t="str">
        <f>HYPERLINK("https://cdr.cancer.gov/cgi-bin/cdr/Filter.py?Filter=set:QC+DrugInfoSummary+Set&amp;DocId=739892", "739892")</f>
        <v>739892</v>
      </c>
      <c r="B20" s="2" t="s">
        <v>75</v>
      </c>
      <c r="C20" s="5" t="s">
        <v>253</v>
      </c>
      <c r="D20" s="4" t="s">
        <v>142</v>
      </c>
    </row>
    <row r="21" spans="1:4" ht="43.2" x14ac:dyDescent="0.3">
      <c r="A21" s="3" t="str">
        <f>HYPERLINK("https://cdr.cancer.gov/cgi-bin/cdr/Filter.py?Filter=set:QC+DrugInfoSummary+Set&amp;DocId=709777", "709777")</f>
        <v>709777</v>
      </c>
      <c r="B21" s="2" t="s">
        <v>63</v>
      </c>
      <c r="C21" s="5" t="s">
        <v>157</v>
      </c>
      <c r="D21" s="4" t="s">
        <v>142</v>
      </c>
    </row>
    <row r="22" spans="1:4" ht="57.6" x14ac:dyDescent="0.3">
      <c r="A22" s="3" t="str">
        <f>HYPERLINK("https://cdr.cancer.gov/cgi-bin/cdr/Filter.py?Filter=set:QC+DrugInfoSummary+Set&amp;DocId=788884", "788884")</f>
        <v>788884</v>
      </c>
      <c r="B22" s="2" t="s">
        <v>128</v>
      </c>
      <c r="C22" s="5" t="s">
        <v>256</v>
      </c>
      <c r="D22" s="4" t="s">
        <v>142</v>
      </c>
    </row>
    <row r="23" spans="1:4" ht="43.2" x14ac:dyDescent="0.3">
      <c r="A23" s="3" t="str">
        <f>HYPERLINK("https://cdr.cancer.gov/cgi-bin/cdr/Filter.py?Filter=set:QC+DrugInfoSummary+Set&amp;DocId=680913", "680913")</f>
        <v>680913</v>
      </c>
      <c r="B23" s="2" t="s">
        <v>56</v>
      </c>
      <c r="C23" s="5" t="s">
        <v>158</v>
      </c>
      <c r="D23" s="4" t="s">
        <v>142</v>
      </c>
    </row>
    <row r="24" spans="1:4" ht="57.6" x14ac:dyDescent="0.3">
      <c r="A24" s="3" t="str">
        <f>HYPERLINK("https://cdr.cancer.gov/cgi-bin/cdr/Filter.py?Filter=set:QC+DrugInfoSummary+Set&amp;DocId=743644", "743644")</f>
        <v>743644</v>
      </c>
      <c r="B24" s="2" t="s">
        <v>78</v>
      </c>
      <c r="C24" s="5" t="s">
        <v>257</v>
      </c>
      <c r="D24" s="4" t="s">
        <v>142</v>
      </c>
    </row>
    <row r="25" spans="1:4" ht="57.6" x14ac:dyDescent="0.3">
      <c r="A25" s="3" t="str">
        <f>HYPERLINK("https://cdr.cancer.gov/cgi-bin/cdr/Filter.py?Filter=set:QC+DrugInfoSummary+Set&amp;DocId=496354", "496354")</f>
        <v>496354</v>
      </c>
      <c r="B25" s="2" t="s">
        <v>25</v>
      </c>
      <c r="C25" s="5" t="s">
        <v>269</v>
      </c>
      <c r="D25" s="4" t="s">
        <v>142</v>
      </c>
    </row>
    <row r="26" spans="1:4" ht="43.2" x14ac:dyDescent="0.3">
      <c r="A26" s="3" t="str">
        <f>HYPERLINK("https://cdr.cancer.gov/cgi-bin/cdr/Filter.py?Filter=set:QC+DrugInfoSummary+Set&amp;DocId=737788", "737788")</f>
        <v>737788</v>
      </c>
      <c r="B26" s="2" t="s">
        <v>71</v>
      </c>
      <c r="C26" s="5" t="s">
        <v>159</v>
      </c>
      <c r="D26" s="4" t="s">
        <v>142</v>
      </c>
    </row>
    <row r="27" spans="1:4" ht="43.2" x14ac:dyDescent="0.3">
      <c r="A27" s="3" t="str">
        <f>HYPERLINK("https://cdr.cancer.gov/cgi-bin/cdr/Filter.py?Filter=set:QC+DrugInfoSummary+Set&amp;DocId=761151", "761151")</f>
        <v>761151</v>
      </c>
      <c r="B27" s="2" t="s">
        <v>90</v>
      </c>
      <c r="C27" s="5" t="s">
        <v>160</v>
      </c>
      <c r="D27" s="4" t="s">
        <v>142</v>
      </c>
    </row>
    <row r="28" spans="1:4" ht="43.2" x14ac:dyDescent="0.3">
      <c r="A28" s="3" t="str">
        <f>HYPERLINK("https://cdr.cancer.gov/cgi-bin/cdr/Filter.py?Filter=set:QC+DrugInfoSummary+Set&amp;DocId=491901", "491901")</f>
        <v>491901</v>
      </c>
      <c r="B28" s="2" t="s">
        <v>4</v>
      </c>
      <c r="C28" s="5" t="s">
        <v>161</v>
      </c>
      <c r="D28" s="4" t="s">
        <v>142</v>
      </c>
    </row>
    <row r="29" spans="1:4" ht="57.6" x14ac:dyDescent="0.3">
      <c r="A29" s="3" t="str">
        <f>HYPERLINK("https://cdr.cancer.gov/cgi-bin/cdr/Filter.py?Filter=set:QC+DrugInfoSummary+Set&amp;DocId=492038", "492038")</f>
        <v>492038</v>
      </c>
      <c r="B29" s="2" t="s">
        <v>10</v>
      </c>
      <c r="C29" s="5" t="s">
        <v>270</v>
      </c>
      <c r="D29" s="4" t="s">
        <v>142</v>
      </c>
    </row>
    <row r="30" spans="1:4" ht="43.2" x14ac:dyDescent="0.3">
      <c r="A30" s="3" t="str">
        <f>HYPERLINK("https://cdr.cancer.gov/cgi-bin/cdr/Filter.py?Filter=set:QC+DrugInfoSummary+Set&amp;DocId=776883", "776883")</f>
        <v>776883</v>
      </c>
      <c r="B30" s="2" t="s">
        <v>110</v>
      </c>
      <c r="C30" s="5" t="s">
        <v>162</v>
      </c>
      <c r="D30" s="4" t="s">
        <v>142</v>
      </c>
    </row>
    <row r="31" spans="1:4" ht="43.2" x14ac:dyDescent="0.3">
      <c r="A31" s="3" t="str">
        <f>HYPERLINK("https://cdr.cancer.gov/cgi-bin/cdr/Filter.py?Filter=set:QC+DrugInfoSummary+Set&amp;DocId=791047", "791047")</f>
        <v>791047</v>
      </c>
      <c r="B31" s="2" t="s">
        <v>136</v>
      </c>
      <c r="C31" s="5" t="s">
        <v>163</v>
      </c>
      <c r="D31" s="4" t="s">
        <v>142</v>
      </c>
    </row>
    <row r="32" spans="1:4" ht="43.2" x14ac:dyDescent="0.3">
      <c r="A32" s="3" t="str">
        <f>HYPERLINK("https://cdr.cancer.gov/cgi-bin/cdr/Filter.py?Filter=set:QC+DrugInfoSummary+Set&amp;DocId=710816", "710816")</f>
        <v>710816</v>
      </c>
      <c r="B32" s="2" t="s">
        <v>64</v>
      </c>
      <c r="C32" s="5" t="s">
        <v>164</v>
      </c>
      <c r="D32" s="4" t="s">
        <v>142</v>
      </c>
    </row>
    <row r="33" spans="1:4" ht="43.2" x14ac:dyDescent="0.3">
      <c r="A33" s="3" t="str">
        <f>HYPERLINK("https://cdr.cancer.gov/cgi-bin/cdr/Filter.py?Filter=set:QC+DrugInfoSummary+Set&amp;DocId=750067", "750067")</f>
        <v>750067</v>
      </c>
      <c r="B33" s="2" t="s">
        <v>83</v>
      </c>
      <c r="C33" s="5" t="s">
        <v>258</v>
      </c>
      <c r="D33" s="4" t="s">
        <v>142</v>
      </c>
    </row>
    <row r="34" spans="1:4" ht="43.2" x14ac:dyDescent="0.3">
      <c r="A34" s="3" t="str">
        <f>HYPERLINK("https://cdr.cancer.gov/cgi-bin/cdr/Filter.py?Filter=set:QC+DrugInfoSummary+Set&amp;DocId=777063", "777063")</f>
        <v>777063</v>
      </c>
      <c r="B34" s="2" t="s">
        <v>112</v>
      </c>
      <c r="C34" s="5" t="s">
        <v>165</v>
      </c>
      <c r="D34" s="4" t="s">
        <v>142</v>
      </c>
    </row>
    <row r="35" spans="1:4" ht="57.6" x14ac:dyDescent="0.3">
      <c r="A35" s="3" t="str">
        <f>HYPERLINK("https://cdr.cancer.gov/cgi-bin/cdr/Filter.py?Filter=set:QC+DrugInfoSummary+Set&amp;DocId=495782", "495782")</f>
        <v>495782</v>
      </c>
      <c r="B35" s="2" t="s">
        <v>23</v>
      </c>
      <c r="C35" s="5" t="s">
        <v>259</v>
      </c>
      <c r="D35" s="4" t="s">
        <v>142</v>
      </c>
    </row>
    <row r="36" spans="1:4" ht="43.2" x14ac:dyDescent="0.3">
      <c r="A36" s="3" t="str">
        <f>HYPERLINK("https://cdr.cancer.gov/cgi-bin/cdr/Filter.py?Filter=set:QC+DrugInfoSummary+Set&amp;DocId=790948", "790948")</f>
        <v>790948</v>
      </c>
      <c r="B36" s="2" t="s">
        <v>135</v>
      </c>
      <c r="C36" s="5" t="s">
        <v>166</v>
      </c>
      <c r="D36" s="4" t="s">
        <v>142</v>
      </c>
    </row>
    <row r="37" spans="1:4" ht="57.6" x14ac:dyDescent="0.3">
      <c r="A37" s="3" t="str">
        <f>HYPERLINK("https://cdr.cancer.gov/cgi-bin/cdr/Filter.py?Filter=set:QC+DrugInfoSummary+Set&amp;DocId=495366", "495366")</f>
        <v>495366</v>
      </c>
      <c r="B37" s="2" t="s">
        <v>16</v>
      </c>
      <c r="C37" s="5" t="s">
        <v>271</v>
      </c>
      <c r="D37" s="4" t="s">
        <v>142</v>
      </c>
    </row>
    <row r="38" spans="1:4" ht="43.2" x14ac:dyDescent="0.3">
      <c r="A38" s="3" t="str">
        <f>HYPERLINK("https://cdr.cancer.gov/cgi-bin/cdr/Filter.py?Filter=set:QC+DrugInfoSummary+Set&amp;DocId=779950", "779950")</f>
        <v>779950</v>
      </c>
      <c r="B38" s="2" t="s">
        <v>118</v>
      </c>
      <c r="C38" s="5" t="s">
        <v>167</v>
      </c>
      <c r="D38" s="4" t="s">
        <v>142</v>
      </c>
    </row>
    <row r="39" spans="1:4" ht="43.2" x14ac:dyDescent="0.3">
      <c r="A39" s="3" t="str">
        <f>HYPERLINK("https://cdr.cancer.gov/cgi-bin/cdr/Filter.py?Filter=set:QC+DrugInfoSummary+Set&amp;DocId=631480", "631480")</f>
        <v>631480</v>
      </c>
      <c r="B39" s="2" t="s">
        <v>47</v>
      </c>
      <c r="C39" s="5" t="s">
        <v>168</v>
      </c>
      <c r="D39" s="4" t="s">
        <v>142</v>
      </c>
    </row>
    <row r="40" spans="1:4" ht="57.6" x14ac:dyDescent="0.3">
      <c r="A40" s="3" t="str">
        <f>HYPERLINK("https://cdr.cancer.gov/cgi-bin/cdr/Filter.py?Filter=set:QC+DrugInfoSummary+Set&amp;DocId=689968", "689968")</f>
        <v>689968</v>
      </c>
      <c r="B40" s="2" t="s">
        <v>58</v>
      </c>
      <c r="C40" s="5" t="s">
        <v>247</v>
      </c>
      <c r="D40" s="4" t="s">
        <v>142</v>
      </c>
    </row>
    <row r="41" spans="1:4" ht="57.6" x14ac:dyDescent="0.3">
      <c r="A41" s="3" t="str">
        <f>HYPERLINK("https://cdr.cancer.gov/cgi-bin/cdr/Filter.py?Filter=set:QC+DrugInfoSummary+Set&amp;DocId=570125", "570125")</f>
        <v>570125</v>
      </c>
      <c r="B41" s="2" t="s">
        <v>39</v>
      </c>
      <c r="C41" s="5" t="s">
        <v>272</v>
      </c>
      <c r="D41" s="4" t="s">
        <v>142</v>
      </c>
    </row>
    <row r="42" spans="1:4" ht="43.2" x14ac:dyDescent="0.3">
      <c r="A42" s="3" t="str">
        <f>HYPERLINK("https://cdr.cancer.gov/cgi-bin/cdr/Filter.py?Filter=set:QC+DrugInfoSummary+Set&amp;DocId=770044", "770044")</f>
        <v>770044</v>
      </c>
      <c r="B42" s="2" t="s">
        <v>102</v>
      </c>
      <c r="C42" s="5" t="s">
        <v>169</v>
      </c>
      <c r="D42" s="4" t="s">
        <v>142</v>
      </c>
    </row>
    <row r="43" spans="1:4" ht="57.6" x14ac:dyDescent="0.3">
      <c r="A43" s="3" t="str">
        <f>HYPERLINK("https://cdr.cancer.gov/cgi-bin/cdr/Filter.py?Filter=set:QC+DrugInfoSummary+Set&amp;DocId=496383", "496383")</f>
        <v>496383</v>
      </c>
      <c r="B43" s="2" t="s">
        <v>26</v>
      </c>
      <c r="C43" s="5" t="s">
        <v>273</v>
      </c>
      <c r="D43" s="4" t="s">
        <v>142</v>
      </c>
    </row>
    <row r="44" spans="1:4" ht="28.8" x14ac:dyDescent="0.3">
      <c r="A44" s="3" t="str">
        <f>HYPERLINK("https://cdr.cancer.gov/cgi-bin/cdr/Filter.py?Filter=set:QC+DrugInfoSummary+Set&amp;DocId=544235", "544235")</f>
        <v>544235</v>
      </c>
      <c r="B44" s="2" t="s">
        <v>36</v>
      </c>
      <c r="C44" s="5" t="s">
        <v>153</v>
      </c>
      <c r="D44" s="4" t="s">
        <v>142</v>
      </c>
    </row>
    <row r="45" spans="1:4" ht="43.2" x14ac:dyDescent="0.3">
      <c r="A45" s="3" t="str">
        <f>HYPERLINK("https://cdr.cancer.gov/cgi-bin/cdr/Filter.py?Filter=set:QC+DrugInfoSummary+Set&amp;DocId=788795", "788795")</f>
        <v>788795</v>
      </c>
      <c r="B45" s="2" t="s">
        <v>127</v>
      </c>
      <c r="C45" s="5" t="s">
        <v>170</v>
      </c>
      <c r="D45" s="4" t="s">
        <v>142</v>
      </c>
    </row>
    <row r="46" spans="1:4" ht="43.2" x14ac:dyDescent="0.3">
      <c r="A46" s="3" t="str">
        <f>HYPERLINK("https://cdr.cancer.gov/cgi-bin/cdr/Filter.py?Filter=set:QC+DrugInfoSummary+Set&amp;DocId=777260", "777260")</f>
        <v>777260</v>
      </c>
      <c r="B46" s="2" t="s">
        <v>115</v>
      </c>
      <c r="C46" s="5" t="s">
        <v>171</v>
      </c>
      <c r="D46" s="4" t="s">
        <v>142</v>
      </c>
    </row>
    <row r="47" spans="1:4" ht="57.6" x14ac:dyDescent="0.3">
      <c r="A47" s="3" t="str">
        <f>HYPERLINK("https://cdr.cancer.gov/cgi-bin/cdr/Filter.py?Filter=set:QC+DrugInfoSummary+Set&amp;DocId=626822", "626822")</f>
        <v>626822</v>
      </c>
      <c r="B47" s="2" t="s">
        <v>45</v>
      </c>
      <c r="C47" s="5" t="s">
        <v>260</v>
      </c>
      <c r="D47" s="4" t="s">
        <v>142</v>
      </c>
    </row>
    <row r="48" spans="1:4" ht="43.2" x14ac:dyDescent="0.3">
      <c r="A48" s="3" t="str">
        <f>HYPERLINK("https://cdr.cancer.gov/cgi-bin/cdr/Filter.py?Filter=set:QC+DrugInfoSummary+Set&amp;DocId=790240", "790240")</f>
        <v>790240</v>
      </c>
      <c r="B48" s="2" t="s">
        <v>131</v>
      </c>
      <c r="C48" s="5" t="s">
        <v>172</v>
      </c>
      <c r="D48" s="4" t="s">
        <v>142</v>
      </c>
    </row>
    <row r="49" spans="1:4" ht="43.2" x14ac:dyDescent="0.3">
      <c r="A49" s="3" t="str">
        <f>HYPERLINK("https://cdr.cancer.gov/cgi-bin/cdr/Filter.py?Filter=set:QC+DrugInfoSummary+Set&amp;DocId=739828", "739828")</f>
        <v>739828</v>
      </c>
      <c r="B49" s="2" t="s">
        <v>74</v>
      </c>
      <c r="C49" s="5" t="s">
        <v>174</v>
      </c>
      <c r="D49" s="4" t="s">
        <v>142</v>
      </c>
    </row>
    <row r="50" spans="1:4" ht="43.2" x14ac:dyDescent="0.3">
      <c r="A50" s="3" t="str">
        <f>HYPERLINK("https://cdr.cancer.gov/cgi-bin/cdr/Filter.py?Filter=set:QC+DrugInfoSummary+Set&amp;DocId=689690", "689690")</f>
        <v>689690</v>
      </c>
      <c r="B50" s="2" t="s">
        <v>57</v>
      </c>
      <c r="C50" s="5" t="s">
        <v>173</v>
      </c>
      <c r="D50" s="4" t="s">
        <v>142</v>
      </c>
    </row>
    <row r="51" spans="1:4" ht="57.6" x14ac:dyDescent="0.3">
      <c r="A51" s="3" t="str">
        <f>HYPERLINK("https://cdr.cancer.gov/cgi-bin/cdr/Filter.py?Filter=set:QC+DrugInfoSummary+Set&amp;DocId=492018", "492018")</f>
        <v>492018</v>
      </c>
      <c r="B51" s="2" t="s">
        <v>9</v>
      </c>
      <c r="C51" s="5" t="s">
        <v>248</v>
      </c>
      <c r="D51" s="4" t="s">
        <v>142</v>
      </c>
    </row>
    <row r="52" spans="1:4" ht="57.6" x14ac:dyDescent="0.3">
      <c r="A52" s="3" t="str">
        <f>HYPERLINK("https://cdr.cancer.gov/cgi-bin/cdr/Filter.py?Filter=set:QC+DrugInfoSummary+Set&amp;DocId=640318", "640318")</f>
        <v>640318</v>
      </c>
      <c r="B52" s="2" t="s">
        <v>48</v>
      </c>
      <c r="C52" s="5" t="s">
        <v>249</v>
      </c>
      <c r="D52" s="4" t="s">
        <v>142</v>
      </c>
    </row>
    <row r="53" spans="1:4" ht="43.2" x14ac:dyDescent="0.3">
      <c r="A53" s="3" t="str">
        <f>HYPERLINK("https://cdr.cancer.gov/cgi-bin/cdr/Filter.py?Filter=set:QC+DrugInfoSummary+Set&amp;DocId=492015", "492015")</f>
        <v>492015</v>
      </c>
      <c r="B53" s="2" t="s">
        <v>6</v>
      </c>
      <c r="C53" s="5" t="s">
        <v>274</v>
      </c>
      <c r="D53" s="4" t="s">
        <v>142</v>
      </c>
    </row>
    <row r="54" spans="1:4" ht="43.2" x14ac:dyDescent="0.3">
      <c r="A54" s="3" t="str">
        <f>HYPERLINK("https://cdr.cancer.gov/cgi-bin/cdr/Filter.py?Filter=set:QC+DrugInfoSummary+Set&amp;DocId=495775", "495775")</f>
        <v>495775</v>
      </c>
      <c r="B54" s="2" t="s">
        <v>20</v>
      </c>
      <c r="C54" s="5" t="s">
        <v>175</v>
      </c>
      <c r="D54" s="4" t="s">
        <v>142</v>
      </c>
    </row>
    <row r="55" spans="1:4" ht="57.6" x14ac:dyDescent="0.3">
      <c r="A55" s="3" t="str">
        <f>HYPERLINK("https://cdr.cancer.gov/cgi-bin/cdr/Filter.py?Filter=set:QC+DrugInfoSummary+Set&amp;DocId=495426", "495426")</f>
        <v>495426</v>
      </c>
      <c r="B55" s="2" t="s">
        <v>18</v>
      </c>
      <c r="C55" s="5" t="s">
        <v>275</v>
      </c>
      <c r="D55" s="4" t="s">
        <v>142</v>
      </c>
    </row>
    <row r="56" spans="1:4" ht="43.2" x14ac:dyDescent="0.3">
      <c r="A56" s="3" t="str">
        <f>HYPERLINK("https://cdr.cancer.gov/cgi-bin/cdr/Filter.py?Filter=set:QC+DrugInfoSummary+Set&amp;DocId=505269", "505269")</f>
        <v>505269</v>
      </c>
      <c r="B56" s="2" t="s">
        <v>30</v>
      </c>
      <c r="C56" s="5" t="s">
        <v>176</v>
      </c>
      <c r="D56" s="4" t="s">
        <v>142</v>
      </c>
    </row>
    <row r="57" spans="1:4" ht="43.2" x14ac:dyDescent="0.3">
      <c r="A57" s="3" t="str">
        <f>HYPERLINK("https://cdr.cancer.gov/cgi-bin/cdr/Filter.py?Filter=set:QC+DrugInfoSummary+Set&amp;DocId=723873", "723873")</f>
        <v>723873</v>
      </c>
      <c r="B57" s="2" t="s">
        <v>67</v>
      </c>
      <c r="C57" s="5" t="s">
        <v>177</v>
      </c>
      <c r="D57" s="4" t="s">
        <v>142</v>
      </c>
    </row>
    <row r="58" spans="1:4" ht="43.2" x14ac:dyDescent="0.3">
      <c r="A58" s="3" t="str">
        <f>HYPERLINK("https://cdr.cancer.gov/cgi-bin/cdr/Filter.py?Filter=set:QC+DrugInfoSummary+Set&amp;DocId=754956", "754956")</f>
        <v>754956</v>
      </c>
      <c r="B58" s="2" t="s">
        <v>87</v>
      </c>
      <c r="C58" s="5" t="s">
        <v>178</v>
      </c>
      <c r="D58" s="4" t="s">
        <v>142</v>
      </c>
    </row>
    <row r="59" spans="1:4" ht="43.2" x14ac:dyDescent="0.3">
      <c r="A59" s="3" t="str">
        <f>HYPERLINK("https://cdr.cancer.gov/cgi-bin/cdr/Filter.py?Filter=set:QC+DrugInfoSummary+Set&amp;DocId=763259", "763259")</f>
        <v>763259</v>
      </c>
      <c r="B59" s="2" t="s">
        <v>92</v>
      </c>
      <c r="C59" s="5" t="s">
        <v>179</v>
      </c>
      <c r="D59" s="4" t="s">
        <v>142</v>
      </c>
    </row>
    <row r="60" spans="1:4" ht="43.2" x14ac:dyDescent="0.3">
      <c r="A60" s="3" t="str">
        <f>HYPERLINK("https://cdr.cancer.gov/cgi-bin/cdr/Filter.py?Filter=set:QC+DrugInfoSummary+Set&amp;DocId=495327", "495327")</f>
        <v>495327</v>
      </c>
      <c r="B60" s="2" t="s">
        <v>15</v>
      </c>
      <c r="C60" s="5" t="s">
        <v>261</v>
      </c>
      <c r="D60" s="4" t="s">
        <v>142</v>
      </c>
    </row>
    <row r="61" spans="1:4" ht="43.2" x14ac:dyDescent="0.3">
      <c r="A61" s="3" t="str">
        <f>HYPERLINK("https://cdr.cancer.gov/cgi-bin/cdr/Filter.py?Filter=set:QC+DrugInfoSummary+Set&amp;DocId=790694", "790694")</f>
        <v>790694</v>
      </c>
      <c r="B61" s="2" t="s">
        <v>133</v>
      </c>
      <c r="C61" s="5" t="s">
        <v>180</v>
      </c>
      <c r="D61" s="4" t="s">
        <v>142</v>
      </c>
    </row>
    <row r="62" spans="1:4" ht="43.2" x14ac:dyDescent="0.3">
      <c r="A62" s="3" t="str">
        <f>HYPERLINK("https://cdr.cancer.gov/cgi-bin/cdr/Filter.py?Filter=set:QC+DrugInfoSummary+Set&amp;DocId=698294", "698294")</f>
        <v>698294</v>
      </c>
      <c r="B62" s="2" t="s">
        <v>59</v>
      </c>
      <c r="C62" s="5" t="s">
        <v>181</v>
      </c>
      <c r="D62" s="4" t="s">
        <v>142</v>
      </c>
    </row>
    <row r="63" spans="1:4" ht="43.2" x14ac:dyDescent="0.3">
      <c r="A63" s="3" t="str">
        <f>HYPERLINK("https://cdr.cancer.gov/cgi-bin/cdr/Filter.py?Filter=set:QC+DrugInfoSummary+Set&amp;DocId=776561", "776561")</f>
        <v>776561</v>
      </c>
      <c r="B63" s="2" t="s">
        <v>107</v>
      </c>
      <c r="C63" s="5" t="s">
        <v>250</v>
      </c>
      <c r="D63" s="4" t="s">
        <v>142</v>
      </c>
    </row>
    <row r="64" spans="1:4" ht="43.2" x14ac:dyDescent="0.3">
      <c r="A64" s="3" t="str">
        <f>HYPERLINK("https://cdr.cancer.gov/cgi-bin/cdr/Filter.py?Filter=set:QC+DrugInfoSummary+Set&amp;DocId=573900", "573900")</f>
        <v>573900</v>
      </c>
      <c r="B64" s="2" t="s">
        <v>41</v>
      </c>
      <c r="C64" s="5" t="s">
        <v>182</v>
      </c>
      <c r="D64" s="4" t="s">
        <v>142</v>
      </c>
    </row>
    <row r="65" spans="1:4" ht="43.2" x14ac:dyDescent="0.3">
      <c r="A65" s="3" t="str">
        <f>HYPERLINK("https://cdr.cancer.gov/cgi-bin/cdr/Filter.py?Filter=set:QC+DrugInfoSummary+Set&amp;DocId=777141", "777141")</f>
        <v>777141</v>
      </c>
      <c r="B65" s="2" t="s">
        <v>113</v>
      </c>
      <c r="C65" s="5" t="s">
        <v>183</v>
      </c>
      <c r="D65" s="4" t="s">
        <v>142</v>
      </c>
    </row>
    <row r="66" spans="1:4" ht="57.6" x14ac:dyDescent="0.3">
      <c r="A66" s="3" t="str">
        <f>HYPERLINK("https://cdr.cancer.gov/cgi-bin/cdr/Filter.py?Filter=set:QC+DrugInfoSummary+Set&amp;DocId=767468", "767468")</f>
        <v>767468</v>
      </c>
      <c r="B66" s="2" t="s">
        <v>96</v>
      </c>
      <c r="C66" s="5" t="s">
        <v>263</v>
      </c>
      <c r="D66" s="4" t="s">
        <v>142</v>
      </c>
    </row>
    <row r="67" spans="1:4" ht="43.2" x14ac:dyDescent="0.3">
      <c r="A67" s="3" t="str">
        <f>HYPERLINK("https://cdr.cancer.gov/cgi-bin/cdr/Filter.py?Filter=set:QC+DrugInfoSummary+Set&amp;DocId=539385", "539385")</f>
        <v>539385</v>
      </c>
      <c r="B67" s="2" t="s">
        <v>35</v>
      </c>
      <c r="C67" s="5" t="s">
        <v>184</v>
      </c>
      <c r="D67" s="4" t="s">
        <v>142</v>
      </c>
    </row>
    <row r="68" spans="1:4" ht="43.2" x14ac:dyDescent="0.3">
      <c r="A68" s="3" t="str">
        <f>HYPERLINK("https://cdr.cancer.gov/cgi-bin/cdr/Filter.py?Filter=set:QC+DrugInfoSummary+Set&amp;DocId=492044", "492044")</f>
        <v>492044</v>
      </c>
      <c r="B68" s="2" t="s">
        <v>13</v>
      </c>
      <c r="C68" s="5" t="s">
        <v>185</v>
      </c>
      <c r="D68" s="4" t="s">
        <v>142</v>
      </c>
    </row>
    <row r="69" spans="1:4" ht="43.2" x14ac:dyDescent="0.3">
      <c r="A69" s="3" t="str">
        <f>HYPERLINK("https://cdr.cancer.gov/cgi-bin/cdr/Filter.py?Filter=set:QC+DrugInfoSummary+Set&amp;DocId=769403", "769403")</f>
        <v>769403</v>
      </c>
      <c r="B69" s="2" t="s">
        <v>100</v>
      </c>
      <c r="C69" s="5" t="s">
        <v>186</v>
      </c>
      <c r="D69" s="4" t="s">
        <v>142</v>
      </c>
    </row>
    <row r="70" spans="1:4" ht="57.6" x14ac:dyDescent="0.3">
      <c r="A70" s="3" t="str">
        <f>HYPERLINK("https://cdr.cancer.gov/cgi-bin/cdr/Filter.py?Filter=set:QC+DrugInfoSummary+Set&amp;DocId=495423", "495423")</f>
        <v>495423</v>
      </c>
      <c r="B70" s="2" t="s">
        <v>17</v>
      </c>
      <c r="C70" s="5" t="s">
        <v>276</v>
      </c>
      <c r="D70" s="4" t="s">
        <v>142</v>
      </c>
    </row>
    <row r="71" spans="1:4" ht="43.2" x14ac:dyDescent="0.3">
      <c r="A71" s="3" t="str">
        <f>HYPERLINK("https://cdr.cancer.gov/cgi-bin/cdr/Filter.py?Filter=set:QC+DrugInfoSummary+Set&amp;DocId=786562", "786562")</f>
        <v>786562</v>
      </c>
      <c r="B71" s="2" t="s">
        <v>123</v>
      </c>
      <c r="C71" s="5" t="s">
        <v>187</v>
      </c>
      <c r="D71" s="4" t="s">
        <v>142</v>
      </c>
    </row>
    <row r="72" spans="1:4" ht="43.2" x14ac:dyDescent="0.3">
      <c r="A72" s="3" t="str">
        <f>HYPERLINK("https://cdr.cancer.gov/cgi-bin/cdr/Filter.py?Filter=set:QC+DrugInfoSummary+Set&amp;DocId=788890", "788890")</f>
        <v>788890</v>
      </c>
      <c r="B72" s="2" t="s">
        <v>129</v>
      </c>
      <c r="C72" s="5" t="s">
        <v>188</v>
      </c>
      <c r="D72" s="4" t="s">
        <v>142</v>
      </c>
    </row>
    <row r="73" spans="1:4" ht="43.2" x14ac:dyDescent="0.3">
      <c r="A73" s="3" t="str">
        <f>HYPERLINK("https://cdr.cancer.gov/cgi-bin/cdr/Filter.py?Filter=set:QC+DrugInfoSummary+Set&amp;DocId=777166", "777166")</f>
        <v>777166</v>
      </c>
      <c r="B73" s="2" t="s">
        <v>114</v>
      </c>
      <c r="C73" s="5" t="s">
        <v>189</v>
      </c>
      <c r="D73" s="4" t="s">
        <v>142</v>
      </c>
    </row>
    <row r="74" spans="1:4" ht="57.6" x14ac:dyDescent="0.3">
      <c r="A74" s="3" t="str">
        <f>HYPERLINK("https://cdr.cancer.gov/cgi-bin/cdr/Filter.py?Filter=set:QC+DrugInfoSummary+Set&amp;DocId=492016", "492016")</f>
        <v>492016</v>
      </c>
      <c r="B74" s="2" t="s">
        <v>7</v>
      </c>
      <c r="C74" s="5" t="s">
        <v>262</v>
      </c>
      <c r="D74" s="4" t="s">
        <v>142</v>
      </c>
    </row>
    <row r="75" spans="1:4" ht="43.2" x14ac:dyDescent="0.3">
      <c r="A75" s="3" t="str">
        <f>HYPERLINK("https://cdr.cancer.gov/cgi-bin/cdr/Filter.py?Filter=set:QC+DrugInfoSummary+Set&amp;DocId=790070", "790070")</f>
        <v>790070</v>
      </c>
      <c r="B75" s="2" t="s">
        <v>130</v>
      </c>
      <c r="C75" s="5" t="s">
        <v>190</v>
      </c>
      <c r="D75" s="4" t="s">
        <v>142</v>
      </c>
    </row>
    <row r="76" spans="1:4" ht="57.6" x14ac:dyDescent="0.3">
      <c r="A76" s="3" t="str">
        <f>HYPERLINK("https://cdr.cancer.gov/cgi-bin/cdr/Filter.py?Filter=set:QC+DrugInfoSummary+Set&amp;DocId=771368", "771368")</f>
        <v>771368</v>
      </c>
      <c r="B76" s="2" t="s">
        <v>103</v>
      </c>
      <c r="C76" s="5" t="s">
        <v>238</v>
      </c>
      <c r="D76" s="4" t="s">
        <v>142</v>
      </c>
    </row>
    <row r="77" spans="1:4" ht="43.2" x14ac:dyDescent="0.3">
      <c r="A77" s="3" t="str">
        <f>HYPERLINK("https://cdr.cancer.gov/cgi-bin/cdr/Filter.py?Filter=set:QC+DrugInfoSummary+Set&amp;DocId=575327", "575327")</f>
        <v>575327</v>
      </c>
      <c r="B77" s="2" t="s">
        <v>42</v>
      </c>
      <c r="C77" s="5" t="s">
        <v>191</v>
      </c>
      <c r="D77" s="4" t="s">
        <v>142</v>
      </c>
    </row>
    <row r="78" spans="1:4" ht="43.2" x14ac:dyDescent="0.3">
      <c r="A78" s="3" t="str">
        <f>HYPERLINK("https://cdr.cancer.gov/cgi-bin/cdr/Filter.py?Filter=set:QC+DrugInfoSummary+Set&amp;DocId=788257", "788257")</f>
        <v>788257</v>
      </c>
      <c r="B78" s="2" t="s">
        <v>126</v>
      </c>
      <c r="C78" s="5" t="s">
        <v>192</v>
      </c>
      <c r="D78" s="4" t="s">
        <v>142</v>
      </c>
    </row>
    <row r="79" spans="1:4" ht="43.2" x14ac:dyDescent="0.3">
      <c r="A79" s="3" t="str">
        <f t="shared" ref="A79" si="0">HYPERLINK("https://cdr.cancer.gov/cgi-bin/cdr/Filter.py?Filter=set:QC+DrugInfoSummary+Set&amp;DocId=767749", "767749")</f>
        <v>767749</v>
      </c>
      <c r="B79" s="2" t="s">
        <v>98</v>
      </c>
      <c r="C79" s="5" t="s">
        <v>193</v>
      </c>
      <c r="D79" s="4" t="s">
        <v>142</v>
      </c>
    </row>
    <row r="80" spans="1:4" ht="43.2" x14ac:dyDescent="0.3">
      <c r="A80" s="3" t="str">
        <f>HYPERLINK("https://cdr.cancer.gov/cgi-bin/cdr/Filter.py?Filter=set:QC+DrugInfoSummary+Set&amp;DocId=754305", "754305")</f>
        <v>754305</v>
      </c>
      <c r="B80" s="2" t="s">
        <v>86</v>
      </c>
      <c r="C80" s="5" t="s">
        <v>194</v>
      </c>
      <c r="D80" s="4" t="s">
        <v>142</v>
      </c>
    </row>
    <row r="81" spans="1:4" ht="43.2" x14ac:dyDescent="0.3">
      <c r="A81" s="3" t="str">
        <f>HYPERLINK("https://cdr.cancer.gov/cgi-bin/cdr/Filter.py?Filter=set:QC+DrugInfoSummary+Set&amp;DocId=658503", "658503")</f>
        <v>658503</v>
      </c>
      <c r="B81" s="2" t="s">
        <v>50</v>
      </c>
      <c r="C81" s="5" t="s">
        <v>195</v>
      </c>
      <c r="D81" s="4" t="s">
        <v>142</v>
      </c>
    </row>
    <row r="82" spans="1:4" ht="57.6" x14ac:dyDescent="0.3">
      <c r="A82" s="3" t="str">
        <f>HYPERLINK("https://cdr.cancer.gov/cgi-bin/cdr/Filter.py?Filter=set:QC+DrugInfoSummary+Set&amp;DocId=767622", "767622")</f>
        <v>767622</v>
      </c>
      <c r="B82" s="2" t="s">
        <v>97</v>
      </c>
      <c r="C82" s="5" t="s">
        <v>264</v>
      </c>
      <c r="D82" s="4" t="s">
        <v>142</v>
      </c>
    </row>
    <row r="83" spans="1:4" ht="43.2" x14ac:dyDescent="0.3">
      <c r="A83" s="3" t="str">
        <f>HYPERLINK("https://cdr.cancer.gov/cgi-bin/cdr/Filter.py?Filter=set:QC+DrugInfoSummary+Set&amp;DocId=784579", "784579")</f>
        <v>784579</v>
      </c>
      <c r="B83" s="2" t="s">
        <v>121</v>
      </c>
      <c r="C83" s="5" t="s">
        <v>196</v>
      </c>
      <c r="D83" s="4" t="s">
        <v>142</v>
      </c>
    </row>
    <row r="84" spans="1:4" ht="43.2" x14ac:dyDescent="0.3">
      <c r="A84" s="3" t="str">
        <f>HYPERLINK("https://cdr.cancer.gov/cgi-bin/cdr/Filter.py?Filter=set:QC+DrugInfoSummary+Set&amp;DocId=742258", "742258")</f>
        <v>742258</v>
      </c>
      <c r="B84" s="2" t="s">
        <v>77</v>
      </c>
      <c r="C84" s="5" t="s">
        <v>197</v>
      </c>
      <c r="D84" s="4" t="s">
        <v>142</v>
      </c>
    </row>
    <row r="85" spans="1:4" ht="43.2" x14ac:dyDescent="0.3">
      <c r="A85" s="3" t="str">
        <f>HYPERLINK("https://cdr.cancer.gov/cgi-bin/cdr/Filter.py?Filter=set:QC+DrugInfoSummary+Set&amp;DocId=776980", "776980")</f>
        <v>776980</v>
      </c>
      <c r="B85" s="2" t="s">
        <v>111</v>
      </c>
      <c r="C85" s="5" t="s">
        <v>198</v>
      </c>
      <c r="D85" s="4" t="s">
        <v>142</v>
      </c>
    </row>
    <row r="86" spans="1:4" ht="57.6" x14ac:dyDescent="0.3">
      <c r="A86" s="3" t="str">
        <f>HYPERLINK("https://cdr.cancer.gov/cgi-bin/cdr/Filter.py?Filter=set:QC+DrugInfoSummary+Set&amp;DocId=492041", "492041")</f>
        <v>492041</v>
      </c>
      <c r="B86" s="2" t="s">
        <v>11</v>
      </c>
      <c r="C86" s="5" t="s">
        <v>277</v>
      </c>
      <c r="D86" s="4" t="s">
        <v>142</v>
      </c>
    </row>
    <row r="87" spans="1:4" ht="43.2" x14ac:dyDescent="0.3">
      <c r="A87" s="3" t="str">
        <f>HYPERLINK("https://cdr.cancer.gov/cgi-bin/cdr/Filter.py?Filter=set:QC+DrugInfoSummary+Set&amp;DocId=495323", "495323")</f>
        <v>495323</v>
      </c>
      <c r="B87" s="2" t="s">
        <v>14</v>
      </c>
      <c r="C87" s="5" t="s">
        <v>199</v>
      </c>
      <c r="D87" s="4" t="s">
        <v>142</v>
      </c>
    </row>
    <row r="88" spans="1:4" ht="57.6" x14ac:dyDescent="0.3">
      <c r="A88" s="3" t="str">
        <f>HYPERLINK("https://cdr.cancer.gov/cgi-bin/cdr/Filter.py?Filter=set:QC+DrugInfoSummary+Set&amp;DocId=768870", "768870")</f>
        <v>768870</v>
      </c>
      <c r="B88" s="2" t="s">
        <v>99</v>
      </c>
      <c r="C88" s="5" t="s">
        <v>239</v>
      </c>
      <c r="D88" s="4" t="s">
        <v>142</v>
      </c>
    </row>
    <row r="89" spans="1:4" ht="43.2" x14ac:dyDescent="0.3">
      <c r="A89" s="3" t="str">
        <f>HYPERLINK("https://cdr.cancer.gov/cgi-bin/cdr/Filter.py?Filter=set:QC+DrugInfoSummary+Set&amp;DocId=492043", "492043")</f>
        <v>492043</v>
      </c>
      <c r="B89" s="2" t="s">
        <v>12</v>
      </c>
      <c r="C89" s="5" t="s">
        <v>200</v>
      </c>
      <c r="D89" s="4" t="s">
        <v>142</v>
      </c>
    </row>
    <row r="90" spans="1:4" ht="43.2" x14ac:dyDescent="0.3">
      <c r="A90" s="3" t="str">
        <f>HYPERLINK("https://cdr.cancer.gov/cgi-bin/cdr/Filter.py?Filter=set:QC+DrugInfoSummary+Set&amp;DocId=511994", "511994")</f>
        <v>511994</v>
      </c>
      <c r="B90" s="2" t="s">
        <v>33</v>
      </c>
      <c r="C90" s="5" t="s">
        <v>201</v>
      </c>
      <c r="D90" s="4" t="s">
        <v>142</v>
      </c>
    </row>
    <row r="91" spans="1:4" ht="43.2" x14ac:dyDescent="0.3">
      <c r="A91" s="3" t="str">
        <f>HYPERLINK("https://cdr.cancer.gov/cgi-bin/cdr/Filter.py?Filter=set:QC+DrugInfoSummary+Set&amp;DocId=769744", "769744")</f>
        <v>769744</v>
      </c>
      <c r="B91" s="2" t="s">
        <v>101</v>
      </c>
      <c r="C91" s="5" t="s">
        <v>202</v>
      </c>
      <c r="D91" s="4" t="s">
        <v>142</v>
      </c>
    </row>
    <row r="92" spans="1:4" ht="43.2" x14ac:dyDescent="0.3">
      <c r="A92" s="3" t="str">
        <f>HYPERLINK("https://cdr.cancer.gov/cgi-bin/cdr/Filter.py?Filter=set:QC+DrugInfoSummary+Set&amp;DocId=658515", "658515")</f>
        <v>658515</v>
      </c>
      <c r="B92" s="2" t="s">
        <v>51</v>
      </c>
      <c r="C92" s="5" t="s">
        <v>203</v>
      </c>
      <c r="D92" s="4" t="s">
        <v>142</v>
      </c>
    </row>
    <row r="93" spans="1:4" ht="57.6" x14ac:dyDescent="0.3">
      <c r="A93" s="3" t="str">
        <f>HYPERLINK("https://cdr.cancer.gov/cgi-bin/cdr/Filter.py?Filter=set:QC+DrugInfoSummary+Set&amp;DocId=506663", "506663")</f>
        <v>506663</v>
      </c>
      <c r="B93" s="2" t="s">
        <v>32</v>
      </c>
      <c r="C93" s="5" t="s">
        <v>240</v>
      </c>
      <c r="D93" s="4" t="s">
        <v>142</v>
      </c>
    </row>
    <row r="94" spans="1:4" ht="43.2" x14ac:dyDescent="0.3">
      <c r="A94" s="3" t="str">
        <f t="shared" ref="A94" si="1">HYPERLINK("https://cdr.cancer.gov/cgi-bin/cdr/Filter.py?Filter=set:QC+DrugInfoSummary+Set&amp;DocId=764622", "764622")</f>
        <v>764622</v>
      </c>
      <c r="B94" s="2" t="s">
        <v>93</v>
      </c>
      <c r="C94" s="5" t="s">
        <v>204</v>
      </c>
      <c r="D94" s="4" t="s">
        <v>142</v>
      </c>
    </row>
    <row r="95" spans="1:4" ht="43.2" x14ac:dyDescent="0.3">
      <c r="A95" s="3" t="str">
        <f>HYPERLINK("https://cdr.cancer.gov/cgi-bin/cdr/Filter.py?Filter=set:QC+DrugInfoSummary+Set&amp;DocId=487511", "487511")</f>
        <v>487511</v>
      </c>
      <c r="B95" s="2" t="s">
        <v>1</v>
      </c>
      <c r="C95" s="5" t="s">
        <v>205</v>
      </c>
      <c r="D95" s="4" t="s">
        <v>142</v>
      </c>
    </row>
    <row r="96" spans="1:4" ht="43.2" x14ac:dyDescent="0.3">
      <c r="A96" s="3" t="str">
        <f>HYPERLINK("https://cdr.cancer.gov/cgi-bin/cdr/Filter.py?Filter=set:QC+DrugInfoSummary+Set&amp;DocId=735473", "735473")</f>
        <v>735473</v>
      </c>
      <c r="B96" s="2" t="s">
        <v>70</v>
      </c>
      <c r="C96" s="5" t="s">
        <v>206</v>
      </c>
      <c r="D96" s="4" t="s">
        <v>142</v>
      </c>
    </row>
    <row r="97" spans="1:4" ht="57.6" x14ac:dyDescent="0.3">
      <c r="A97" s="3" t="str">
        <f>HYPERLINK("https://cdr.cancer.gov/cgi-bin/cdr/Filter.py?Filter=set:QC+DrugInfoSummary+Set&amp;DocId=630629", "630629")</f>
        <v>630629</v>
      </c>
      <c r="B97" s="2" t="s">
        <v>46</v>
      </c>
      <c r="C97" s="5" t="s">
        <v>241</v>
      </c>
      <c r="D97" s="4" t="s">
        <v>142</v>
      </c>
    </row>
    <row r="98" spans="1:4" ht="43.2" x14ac:dyDescent="0.3">
      <c r="A98" s="3" t="str">
        <f>HYPERLINK("https://cdr.cancer.gov/cgi-bin/cdr/Filter.py?Filter=set:QC+DrugInfoSummary+Set&amp;DocId=746335", "746335")</f>
        <v>746335</v>
      </c>
      <c r="B98" s="2" t="s">
        <v>80</v>
      </c>
      <c r="C98" s="5" t="s">
        <v>207</v>
      </c>
      <c r="D98" s="4" t="s">
        <v>142</v>
      </c>
    </row>
    <row r="99" spans="1:4" ht="57.6" x14ac:dyDescent="0.3">
      <c r="A99" s="3" t="str">
        <f>HYPERLINK("https://cdr.cancer.gov/cgi-bin/cdr/Filter.py?Filter=set:QC+DrugInfoSummary+Set&amp;DocId=744060", "744060")</f>
        <v>744060</v>
      </c>
      <c r="B99" s="2" t="s">
        <v>79</v>
      </c>
      <c r="C99" s="5" t="s">
        <v>242</v>
      </c>
      <c r="D99" s="4" t="s">
        <v>142</v>
      </c>
    </row>
    <row r="100" spans="1:4" ht="43.2" x14ac:dyDescent="0.3">
      <c r="A100" s="3" t="str">
        <f>HYPERLINK("https://cdr.cancer.gov/cgi-bin/cdr/Filter.py?Filter=set:QC+DrugInfoSummary+Set&amp;DocId=656656", "656656")</f>
        <v>656656</v>
      </c>
      <c r="B100" s="2" t="s">
        <v>49</v>
      </c>
      <c r="C100" s="5" t="s">
        <v>208</v>
      </c>
      <c r="D100" s="4" t="s">
        <v>142</v>
      </c>
    </row>
    <row r="101" spans="1:4" ht="43.2" x14ac:dyDescent="0.3">
      <c r="A101" s="3" t="str">
        <f>HYPERLINK("https://cdr.cancer.gov/cgi-bin/cdr/Filter.py?Filter=set:QC+DrugInfoSummary+Set&amp;DocId=749724", "749724")</f>
        <v>749724</v>
      </c>
      <c r="B101" s="2" t="s">
        <v>82</v>
      </c>
      <c r="C101" s="5" t="s">
        <v>209</v>
      </c>
      <c r="D101" s="4" t="s">
        <v>142</v>
      </c>
    </row>
    <row r="102" spans="1:4" ht="57.6" x14ac:dyDescent="0.3">
      <c r="A102" s="3" t="str">
        <f>HYPERLINK("https://cdr.cancer.gov/cgi-bin/cdr/Filter.py?Filter=set:QC+DrugInfoSummary+Set&amp;DocId=557341", "557341")</f>
        <v>557341</v>
      </c>
      <c r="B102" s="2" t="s">
        <v>38</v>
      </c>
      <c r="C102" s="5" t="s">
        <v>278</v>
      </c>
      <c r="D102" s="4" t="s">
        <v>142</v>
      </c>
    </row>
    <row r="103" spans="1:4" ht="43.2" x14ac:dyDescent="0.3">
      <c r="A103" s="3" t="str">
        <f>HYPERLINK("https://cdr.cancer.gov/cgi-bin/cdr/Filter.py?Filter=set:QC+DrugInfoSummary+Set&amp;DocId=760376", "760376")</f>
        <v>760376</v>
      </c>
      <c r="B103" s="2" t="s">
        <v>88</v>
      </c>
      <c r="C103" s="5" t="s">
        <v>210</v>
      </c>
      <c r="D103" s="4" t="s">
        <v>142</v>
      </c>
    </row>
    <row r="104" spans="1:4" ht="43.2" x14ac:dyDescent="0.3">
      <c r="A104" s="3" t="str">
        <f>HYPERLINK("https://cdr.cancer.gov/cgi-bin/cdr/Filter.py?Filter=set:QC+DrugInfoSummary+Set&amp;DocId=658556", "658556")</f>
        <v>658556</v>
      </c>
      <c r="B104" s="2" t="s">
        <v>52</v>
      </c>
      <c r="C104" s="5" t="s">
        <v>211</v>
      </c>
      <c r="D104" s="4" t="s">
        <v>142</v>
      </c>
    </row>
    <row r="105" spans="1:4" ht="43.2" x14ac:dyDescent="0.3">
      <c r="A105" s="3" t="str">
        <f>HYPERLINK("https://cdr.cancer.gov/cgi-bin/cdr/Filter.py?Filter=set:QC+DrugInfoSummary+Set&amp;DocId=767283", "767283")</f>
        <v>767283</v>
      </c>
      <c r="B105" s="2" t="s">
        <v>95</v>
      </c>
      <c r="C105" s="5" t="s">
        <v>212</v>
      </c>
      <c r="D105" s="4" t="s">
        <v>142</v>
      </c>
    </row>
    <row r="106" spans="1:4" ht="86.4" x14ac:dyDescent="0.3">
      <c r="A106" s="3" t="str">
        <f>HYPERLINK("https://cdr.cancer.gov/cgi-bin/cdr/Filter.py?Filter=set:QC+DrugInfoSummary+Set&amp;DocId=658589", "658589")</f>
        <v>658589</v>
      </c>
      <c r="B106" s="2" t="s">
        <v>53</v>
      </c>
      <c r="C106" s="5" t="s">
        <v>243</v>
      </c>
      <c r="D106" s="4" t="s">
        <v>142</v>
      </c>
    </row>
    <row r="107" spans="1:4" ht="43.2" x14ac:dyDescent="0.3">
      <c r="A107" s="3" t="str">
        <f>HYPERLINK("https://cdr.cancer.gov/cgi-bin/cdr/Filter.py?Filter=set:QC+DrugInfoSummary+Set&amp;DocId=740826", "740826")</f>
        <v>740826</v>
      </c>
      <c r="B107" s="2" t="s">
        <v>76</v>
      </c>
      <c r="C107" s="5" t="s">
        <v>213</v>
      </c>
      <c r="D107" s="4" t="s">
        <v>142</v>
      </c>
    </row>
    <row r="108" spans="1:4" ht="43.2" x14ac:dyDescent="0.3">
      <c r="A108" s="3" t="str">
        <f>HYPERLINK("https://cdr.cancer.gov/cgi-bin/cdr/Filter.py?Filter=set:QC+DrugInfoSummary+Set&amp;DocId=787676", "787676")</f>
        <v>787676</v>
      </c>
      <c r="B108" s="2" t="s">
        <v>124</v>
      </c>
      <c r="C108" s="5" t="s">
        <v>214</v>
      </c>
      <c r="D108" s="4" t="s">
        <v>142</v>
      </c>
    </row>
    <row r="109" spans="1:4" ht="43.2" x14ac:dyDescent="0.3">
      <c r="A109" s="3" t="str">
        <f>HYPERLINK("https://cdr.cancer.gov/cgi-bin/cdr/Filter.py?Filter=set:QC+DrugInfoSummary+Set&amp;DocId=495778", "495778")</f>
        <v>495778</v>
      </c>
      <c r="B109" s="2" t="s">
        <v>21</v>
      </c>
      <c r="C109" s="5" t="s">
        <v>215</v>
      </c>
      <c r="D109" s="4" t="s">
        <v>142</v>
      </c>
    </row>
    <row r="110" spans="1:4" ht="43.2" x14ac:dyDescent="0.3">
      <c r="A110" s="3" t="str">
        <f>HYPERLINK("https://cdr.cancer.gov/cgi-bin/cdr/Filter.py?Filter=set:QC+DrugInfoSummary+Set&amp;DocId=790532", "790532")</f>
        <v>790532</v>
      </c>
      <c r="B110" s="2" t="s">
        <v>132</v>
      </c>
      <c r="C110" s="5" t="s">
        <v>216</v>
      </c>
      <c r="D110" s="4" t="s">
        <v>142</v>
      </c>
    </row>
    <row r="111" spans="1:4" ht="43.2" x14ac:dyDescent="0.3">
      <c r="A111" s="3" t="str">
        <f>HYPERLINK("https://cdr.cancer.gov/cgi-bin/cdr/Filter.py?Filter=set:QC+DrugInfoSummary+Set&amp;DocId=775363", "775363")</f>
        <v>775363</v>
      </c>
      <c r="B111" s="2" t="s">
        <v>105</v>
      </c>
      <c r="C111" s="5" t="s">
        <v>217</v>
      </c>
      <c r="D111" s="4" t="s">
        <v>142</v>
      </c>
    </row>
    <row r="112" spans="1:4" ht="57.6" x14ac:dyDescent="0.3">
      <c r="A112" s="3" t="str">
        <f>HYPERLINK("https://cdr.cancer.gov/cgi-bin/cdr/Filter.py?Filter=set:QC+DrugInfoSummary+Set&amp;DocId=659493", "659493")</f>
        <v>659493</v>
      </c>
      <c r="B112" s="2" t="s">
        <v>54</v>
      </c>
      <c r="C112" s="5" t="s">
        <v>244</v>
      </c>
      <c r="D112" s="4" t="s">
        <v>142</v>
      </c>
    </row>
    <row r="113" spans="1:4" ht="43.2" x14ac:dyDescent="0.3">
      <c r="A113" s="3" t="str">
        <f>HYPERLINK("https://cdr.cancer.gov/cgi-bin/cdr/Filter.py?Filter=set:QC+DrugInfoSummary+Set&amp;DocId=613094", "613094")</f>
        <v>613094</v>
      </c>
      <c r="B113" s="2" t="s">
        <v>44</v>
      </c>
      <c r="C113" s="5" t="s">
        <v>218</v>
      </c>
      <c r="D113" s="4" t="s">
        <v>142</v>
      </c>
    </row>
    <row r="114" spans="1:4" ht="43.2" x14ac:dyDescent="0.3">
      <c r="A114" s="3" t="str">
        <f>HYPERLINK("https://cdr.cancer.gov/cgi-bin/cdr/Filter.py?Filter=set:QC+DrugInfoSummary+Set&amp;DocId=785931", "785931")</f>
        <v>785931</v>
      </c>
      <c r="B114" s="2" t="s">
        <v>122</v>
      </c>
      <c r="C114" s="5" t="s">
        <v>219</v>
      </c>
      <c r="D114" s="4" t="s">
        <v>142</v>
      </c>
    </row>
    <row r="115" spans="1:4" ht="43.2" x14ac:dyDescent="0.3">
      <c r="A115" s="3" t="str">
        <f>HYPERLINK("https://cdr.cancer.gov/cgi-bin/cdr/Filter.py?Filter=set:QC+DrugInfoSummary+Set&amp;DocId=717928", "717928")</f>
        <v>717928</v>
      </c>
      <c r="B115" s="2" t="s">
        <v>66</v>
      </c>
      <c r="C115" s="5" t="s">
        <v>245</v>
      </c>
      <c r="D115" s="4" t="s">
        <v>142</v>
      </c>
    </row>
    <row r="116" spans="1:4" ht="43.2" x14ac:dyDescent="0.3">
      <c r="A116" s="3" t="str">
        <f>HYPERLINK("https://cdr.cancer.gov/cgi-bin/cdr/Filter.py?Filter=set:QC+DrugInfoSummary+Set&amp;DocId=760470", "760470")</f>
        <v>760470</v>
      </c>
      <c r="B116" s="2" t="s">
        <v>89</v>
      </c>
      <c r="C116" s="5" t="s">
        <v>220</v>
      </c>
      <c r="D116" s="4" t="s">
        <v>142</v>
      </c>
    </row>
    <row r="117" spans="1:4" ht="43.2" x14ac:dyDescent="0.3">
      <c r="A117" s="3" t="str">
        <f>HYPERLINK("https://cdr.cancer.gov/cgi-bin/cdr/Filter.py?Filter=set:QC+DrugInfoSummary+Set&amp;DocId=672821", "672821")</f>
        <v>672821</v>
      </c>
      <c r="B117" s="2" t="s">
        <v>55</v>
      </c>
      <c r="C117" s="5" t="s">
        <v>221</v>
      </c>
      <c r="D117" s="4" t="s">
        <v>142</v>
      </c>
    </row>
    <row r="118" spans="1:4" ht="43.2" x14ac:dyDescent="0.3">
      <c r="A118" s="3" t="str">
        <f>HYPERLINK("https://cdr.cancer.gov/cgi-bin/cdr/Filter.py?Filter=set:QC+DrugInfoSummary+Set&amp;DocId=774498", "774498")</f>
        <v>774498</v>
      </c>
      <c r="B118" s="2" t="s">
        <v>104</v>
      </c>
      <c r="C118" s="5" t="s">
        <v>222</v>
      </c>
      <c r="D118" s="4" t="s">
        <v>142</v>
      </c>
    </row>
    <row r="119" spans="1:4" ht="43.2" x14ac:dyDescent="0.3">
      <c r="A119" s="3" t="str">
        <f>HYPERLINK("https://cdr.cancer.gov/cgi-bin/cdr/Filter.py?Filter=set:QC+DrugInfoSummary+Set&amp;DocId=492017", "492017")</f>
        <v>492017</v>
      </c>
      <c r="B119" s="2" t="s">
        <v>8</v>
      </c>
      <c r="C119" s="5" t="s">
        <v>223</v>
      </c>
      <c r="D119" s="4" t="s">
        <v>142</v>
      </c>
    </row>
    <row r="120" spans="1:4" ht="43.2" x14ac:dyDescent="0.3">
      <c r="A120" s="3" t="str">
        <f>HYPERLINK("https://cdr.cancer.gov/cgi-bin/cdr/Filter.py?Filter=set:QC+DrugInfoSummary+Set&amp;DocId=491976", "491976")</f>
        <v>491976</v>
      </c>
      <c r="B120" s="2" t="s">
        <v>5</v>
      </c>
      <c r="C120" s="5" t="s">
        <v>224</v>
      </c>
      <c r="D120" s="4" t="s">
        <v>142</v>
      </c>
    </row>
    <row r="121" spans="1:4" ht="43.2" x14ac:dyDescent="0.3">
      <c r="A121" s="3" t="str">
        <f>HYPERLINK("https://cdr.cancer.gov/cgi-bin/cdr/Filter.py?Filter=set:QC+DrugInfoSummary+Set&amp;DocId=495779", "495779")</f>
        <v>495779</v>
      </c>
      <c r="B121" s="2" t="s">
        <v>22</v>
      </c>
      <c r="C121" s="5" t="s">
        <v>279</v>
      </c>
      <c r="D121" s="4" t="s">
        <v>142</v>
      </c>
    </row>
    <row r="122" spans="1:4" ht="43.2" x14ac:dyDescent="0.3">
      <c r="A122" s="3" t="str">
        <f>HYPERLINK("https://cdr.cancer.gov/cgi-bin/cdr/Filter.py?Filter=set:QC+DrugInfoSummary+Set&amp;DocId=776640", "776640")</f>
        <v>776640</v>
      </c>
      <c r="B122" s="2" t="s">
        <v>109</v>
      </c>
      <c r="C122" s="5" t="s">
        <v>225</v>
      </c>
      <c r="D122" s="4" t="s">
        <v>142</v>
      </c>
    </row>
    <row r="123" spans="1:4" ht="57.6" x14ac:dyDescent="0.3">
      <c r="A123" s="3" t="str">
        <f>HYPERLINK("https://cdr.cancer.gov/cgi-bin/cdr/Filter.py?Filter=set:QC+DrugInfoSummary+Set&amp;DocId=496409", "496409")</f>
        <v>496409</v>
      </c>
      <c r="B123" s="2" t="s">
        <v>27</v>
      </c>
      <c r="C123" s="5" t="s">
        <v>280</v>
      </c>
      <c r="D123" s="4" t="s">
        <v>142</v>
      </c>
    </row>
    <row r="124" spans="1:4" ht="43.2" x14ac:dyDescent="0.3">
      <c r="A124" s="3" t="str">
        <f>HYPERLINK("https://cdr.cancer.gov/cgi-bin/cdr/Filter.py?Filter=set:QC+DrugInfoSummary+Set&amp;DocId=553445", "553445")</f>
        <v>553445</v>
      </c>
      <c r="B124" s="2" t="s">
        <v>37</v>
      </c>
      <c r="C124" s="5" t="s">
        <v>226</v>
      </c>
      <c r="D124" s="4" t="s">
        <v>142</v>
      </c>
    </row>
    <row r="125" spans="1:4" ht="57.6" x14ac:dyDescent="0.3">
      <c r="A125" s="3" t="str">
        <f>HYPERLINK("https://cdr.cancer.gov/cgi-bin/cdr/Filter.py?Filter=set:QC+DrugInfoSummary+Set&amp;DocId=496418", "496418")</f>
        <v>496418</v>
      </c>
      <c r="B125" s="2" t="s">
        <v>28</v>
      </c>
      <c r="C125" s="5" t="s">
        <v>265</v>
      </c>
      <c r="D125" s="4" t="s">
        <v>142</v>
      </c>
    </row>
    <row r="126" spans="1:4" ht="43.2" x14ac:dyDescent="0.3">
      <c r="A126" s="3" t="str">
        <f>HYPERLINK("https://cdr.cancer.gov/cgi-bin/cdr/Filter.py?Filter=set:QC+DrugInfoSummary+Set&amp;DocId=790730", "790730")</f>
        <v>790730</v>
      </c>
      <c r="B126" s="2" t="s">
        <v>134</v>
      </c>
      <c r="C126" s="5" t="s">
        <v>227</v>
      </c>
      <c r="D126" s="4" t="s">
        <v>142</v>
      </c>
    </row>
    <row r="127" spans="1:4" ht="57.6" x14ac:dyDescent="0.3">
      <c r="A127" s="3" t="str">
        <f>HYPERLINK("https://cdr.cancer.gov/cgi-bin/cdr/Filter.py?Filter=set:QC+DrugInfoSummary+Set&amp;DocId=495675", "495675")</f>
        <v>495675</v>
      </c>
      <c r="B127" s="2" t="s">
        <v>19</v>
      </c>
      <c r="C127" s="5" t="s">
        <v>281</v>
      </c>
      <c r="D127" s="4" t="s">
        <v>142</v>
      </c>
    </row>
    <row r="128" spans="1:4" ht="43.2" x14ac:dyDescent="0.3">
      <c r="A128" s="3" t="str">
        <f>HYPERLINK("https://cdr.cancer.gov/cgi-bin/cdr/Filter.py?Filter=set:QC+DrugInfoSummary+Set&amp;DocId=776577", "776577")</f>
        <v>776577</v>
      </c>
      <c r="B128" s="2" t="s">
        <v>108</v>
      </c>
      <c r="C128" s="5" t="s">
        <v>228</v>
      </c>
      <c r="D128" s="4" t="s">
        <v>142</v>
      </c>
    </row>
    <row r="129" spans="1:4" ht="43.2" x14ac:dyDescent="0.3">
      <c r="A129" s="3" t="str">
        <f>HYPERLINK("https://cdr.cancer.gov/cgi-bin/cdr/Filter.py?Filter=set:QC+DrugInfoSummary+Set&amp;DocId=750074", "750074")</f>
        <v>750074</v>
      </c>
      <c r="B129" s="2" t="s">
        <v>84</v>
      </c>
      <c r="C129" s="5" t="s">
        <v>229</v>
      </c>
      <c r="D129" s="4" t="s">
        <v>142</v>
      </c>
    </row>
    <row r="130" spans="1:4" ht="43.2" x14ac:dyDescent="0.3">
      <c r="A130" s="3" t="str">
        <f>HYPERLINK("https://cdr.cancer.gov/cgi-bin/cdr/Filter.py?Filter=set:QC+DrugInfoSummary+Set&amp;DocId=502211", "502211")</f>
        <v>502211</v>
      </c>
      <c r="B130" s="2" t="s">
        <v>29</v>
      </c>
      <c r="C130" s="5" t="s">
        <v>230</v>
      </c>
      <c r="D130" s="4" t="s">
        <v>142</v>
      </c>
    </row>
    <row r="131" spans="1:4" ht="43.2" x14ac:dyDescent="0.3">
      <c r="A131" s="3" t="str">
        <f>HYPERLINK("https://cdr.cancer.gov/cgi-bin/cdr/Filter.py?Filter=set:QC+DrugInfoSummary+Set&amp;DocId=775869", "775869")</f>
        <v>775869</v>
      </c>
      <c r="B131" s="2" t="s">
        <v>106</v>
      </c>
      <c r="C131" s="5" t="s">
        <v>231</v>
      </c>
      <c r="D131" s="4" t="s">
        <v>142</v>
      </c>
    </row>
    <row r="132" spans="1:4" ht="57.6" x14ac:dyDescent="0.3">
      <c r="A132" s="3" t="str">
        <f>HYPERLINK("https://cdr.cancer.gov/cgi-bin/cdr/Filter.py?Filter=set:QC+DrugInfoSummary+Set&amp;DocId=777651", "777651")</f>
        <v>777651</v>
      </c>
      <c r="B132" s="2" t="s">
        <v>117</v>
      </c>
      <c r="C132" s="5" t="s">
        <v>266</v>
      </c>
      <c r="D132" s="4" t="s">
        <v>142</v>
      </c>
    </row>
    <row r="133" spans="1:4" ht="43.2" x14ac:dyDescent="0.3">
      <c r="A133" s="3" t="str">
        <f>HYPERLINK("https://cdr.cancer.gov/cgi-bin/cdr/Filter.py?Filter=set:QC+DrugInfoSummary+Set&amp;DocId=505384", "505384")</f>
        <v>505384</v>
      </c>
      <c r="B133" s="2" t="s">
        <v>31</v>
      </c>
      <c r="C133" s="5" t="s">
        <v>232</v>
      </c>
      <c r="D133" s="4" t="s">
        <v>142</v>
      </c>
    </row>
    <row r="134" spans="1:4" ht="57.6" x14ac:dyDescent="0.3">
      <c r="A134" s="3" t="str">
        <f>HYPERLINK("https://cdr.cancer.gov/cgi-bin/cdr/Filter.py?Filter=set:QC+DrugInfoSummary+Set&amp;DocId=698680", "698680")</f>
        <v>698680</v>
      </c>
      <c r="B134" s="2" t="s">
        <v>60</v>
      </c>
      <c r="C134" s="5" t="s">
        <v>246</v>
      </c>
      <c r="D134" s="4" t="s">
        <v>142</v>
      </c>
    </row>
    <row r="135" spans="1:4" ht="43.2" x14ac:dyDescent="0.3">
      <c r="A135" s="3" t="str">
        <f>HYPERLINK("https://cdr.cancer.gov/cgi-bin/cdr/Filter.py?Filter=set:QC+DrugInfoSummary+Set&amp;DocId=709542", "709542")</f>
        <v>709542</v>
      </c>
      <c r="B135" s="2" t="s">
        <v>62</v>
      </c>
      <c r="C135" s="5" t="s">
        <v>233</v>
      </c>
      <c r="D135" s="4" t="s">
        <v>142</v>
      </c>
    </row>
    <row r="136" spans="1:4" ht="43.2" x14ac:dyDescent="0.3">
      <c r="A136" s="3" t="str">
        <f>HYPERLINK("https://cdr.cancer.gov/cgi-bin/cdr/Filter.py?Filter=set:QC+DrugInfoSummary+Set&amp;DocId=780272", "780272")</f>
        <v>780272</v>
      </c>
      <c r="B136" s="2" t="s">
        <v>119</v>
      </c>
      <c r="C136" s="5" t="s">
        <v>234</v>
      </c>
      <c r="D136" s="4" t="s">
        <v>142</v>
      </c>
    </row>
    <row r="137" spans="1:4" ht="57.6" x14ac:dyDescent="0.3">
      <c r="A137" s="3" t="str">
        <f>HYPERLINK("https://cdr.cancer.gov/cgi-bin/cdr/Filter.py?Filter=set:QC+DrugInfoSummary+Set&amp;DocId=738511", "738511")</f>
        <v>738511</v>
      </c>
      <c r="B137" s="2" t="s">
        <v>73</v>
      </c>
      <c r="C137" s="5" t="s">
        <v>267</v>
      </c>
      <c r="D137" s="4" t="s">
        <v>142</v>
      </c>
    </row>
    <row r="138" spans="1:4" ht="43.2" x14ac:dyDescent="0.3">
      <c r="A138" s="3" t="str">
        <f>HYPERLINK("https://cdr.cancer.gov/cgi-bin/cdr/Filter.py?Filter=set:QC+DrugInfoSummary+Set&amp;DocId=724515", "724515")</f>
        <v>724515</v>
      </c>
      <c r="B138" s="2" t="s">
        <v>69</v>
      </c>
      <c r="C138" s="5" t="s">
        <v>235</v>
      </c>
      <c r="D138" s="4" t="s">
        <v>142</v>
      </c>
    </row>
    <row r="139" spans="1:4" ht="43.2" x14ac:dyDescent="0.3">
      <c r="A139" s="3" t="str">
        <f>HYPERLINK("https://cdr.cancer.gov/cgi-bin/cdr/Filter.py?Filter=set:QC+DrugInfoSummary+Set&amp;DocId=513752", "513752")</f>
        <v>513752</v>
      </c>
      <c r="B139" s="2" t="s">
        <v>34</v>
      </c>
      <c r="C139" s="5" t="s">
        <v>236</v>
      </c>
      <c r="D139" s="4" t="s">
        <v>142</v>
      </c>
    </row>
    <row r="140" spans="1:4" ht="43.2" x14ac:dyDescent="0.3">
      <c r="A140" s="3" t="str">
        <f>HYPERLINK("https://cdr.cancer.gov/cgi-bin/cdr/Filter.py?Filter=set:QC+DrugInfoSummary+Set&amp;DocId=738284", "738284")</f>
        <v>738284</v>
      </c>
      <c r="B140" s="2" t="s">
        <v>72</v>
      </c>
      <c r="C140" s="5" t="s">
        <v>237</v>
      </c>
      <c r="D140" s="4" t="s">
        <v>142</v>
      </c>
    </row>
  </sheetData>
  <sortState ref="A2:F196">
    <sortCondition ref="B1"/>
  </sortState>
  <hyperlinks>
    <hyperlink ref="C2" r:id="rId1"/>
    <hyperlink ref="C3" r:id="rId2"/>
    <hyperlink ref="C4" r:id="rId3"/>
    <hyperlink ref="C5" r:id="rId4"/>
    <hyperlink ref="C6" r:id="rId5"/>
    <hyperlink ref="C7" r:id="rId6"/>
    <hyperlink ref="C9" r:id="rId7"/>
    <hyperlink ref="C10" r:id="rId8"/>
    <hyperlink ref="C11" r:id="rId9"/>
    <hyperlink ref="C12" r:id="rId10"/>
    <hyperlink ref="C15" r:id="rId11"/>
    <hyperlink ref="C17" r:id="rId12"/>
    <hyperlink ref="C18" r:id="rId13"/>
    <hyperlink ref="C21" r:id="rId14"/>
    <hyperlink ref="C23" r:id="rId15"/>
    <hyperlink ref="C26" r:id="rId16"/>
    <hyperlink ref="C27" r:id="rId17"/>
    <hyperlink ref="C28" r:id="rId18"/>
    <hyperlink ref="C30" r:id="rId19"/>
    <hyperlink ref="C31" r:id="rId20"/>
    <hyperlink ref="C32" r:id="rId21"/>
    <hyperlink ref="C34" r:id="rId22"/>
    <hyperlink ref="C36" r:id="rId23"/>
    <hyperlink ref="C38" r:id="rId24"/>
    <hyperlink ref="C39" r:id="rId25"/>
    <hyperlink ref="C42" r:id="rId26"/>
    <hyperlink ref="C45" r:id="rId27"/>
    <hyperlink ref="C46" r:id="rId28"/>
    <hyperlink ref="C48" r:id="rId29"/>
    <hyperlink ref="C49" r:id="rId30"/>
    <hyperlink ref="C50" r:id="rId31"/>
    <hyperlink ref="C54" r:id="rId32"/>
    <hyperlink ref="C56" r:id="rId33"/>
    <hyperlink ref="C57" r:id="rId34"/>
    <hyperlink ref="C58" r:id="rId35"/>
    <hyperlink ref="C59" r:id="rId36"/>
    <hyperlink ref="C61" r:id="rId37"/>
    <hyperlink ref="C62" r:id="rId38"/>
    <hyperlink ref="C64" r:id="rId39"/>
    <hyperlink ref="C65" r:id="rId40"/>
    <hyperlink ref="C67" r:id="rId41"/>
    <hyperlink ref="C68" r:id="rId42"/>
    <hyperlink ref="C69" r:id="rId43"/>
    <hyperlink ref="C71" r:id="rId44"/>
    <hyperlink ref="C72" r:id="rId45"/>
    <hyperlink ref="C73" r:id="rId46"/>
    <hyperlink ref="C75" r:id="rId47"/>
    <hyperlink ref="C77" r:id="rId48"/>
    <hyperlink ref="C78" r:id="rId49"/>
    <hyperlink ref="C79" r:id="rId50"/>
    <hyperlink ref="C80" r:id="rId51"/>
    <hyperlink ref="C81" r:id="rId52"/>
    <hyperlink ref="C83" r:id="rId53"/>
    <hyperlink ref="C84" r:id="rId54"/>
    <hyperlink ref="C85" r:id="rId55"/>
    <hyperlink ref="C87" r:id="rId56"/>
    <hyperlink ref="C89" r:id="rId57"/>
    <hyperlink ref="C90" r:id="rId58"/>
    <hyperlink ref="C91" r:id="rId59"/>
    <hyperlink ref="C92" r:id="rId60"/>
    <hyperlink ref="C94" r:id="rId61"/>
    <hyperlink ref="C95" r:id="rId62"/>
    <hyperlink ref="C96" r:id="rId63"/>
    <hyperlink ref="C98" r:id="rId64"/>
    <hyperlink ref="C100" r:id="rId65"/>
    <hyperlink ref="C101" r:id="rId66"/>
    <hyperlink ref="C103" r:id="rId67"/>
    <hyperlink ref="C104" r:id="rId68"/>
    <hyperlink ref="C105" r:id="rId69"/>
    <hyperlink ref="C107" r:id="rId70"/>
    <hyperlink ref="C108" r:id="rId71"/>
    <hyperlink ref="C109" r:id="rId72"/>
    <hyperlink ref="C110" r:id="rId73"/>
    <hyperlink ref="C111" r:id="rId74"/>
    <hyperlink ref="C113" r:id="rId75"/>
    <hyperlink ref="C114" r:id="rId76"/>
    <hyperlink ref="C116" r:id="rId77"/>
    <hyperlink ref="C117" r:id="rId78"/>
    <hyperlink ref="C118" r:id="rId79"/>
    <hyperlink ref="C119" r:id="rId80"/>
    <hyperlink ref="C120" r:id="rId81"/>
    <hyperlink ref="C122" r:id="rId82"/>
    <hyperlink ref="C124" r:id="rId83"/>
    <hyperlink ref="C126" r:id="rId84"/>
    <hyperlink ref="C128" r:id="rId85"/>
    <hyperlink ref="C129" r:id="rId86"/>
    <hyperlink ref="C130" r:id="rId87"/>
    <hyperlink ref="C131" r:id="rId88"/>
    <hyperlink ref="C133" r:id="rId89"/>
    <hyperlink ref="C135" r:id="rId90"/>
    <hyperlink ref="C136" r:id="rId91"/>
    <hyperlink ref="C138" r:id="rId92"/>
    <hyperlink ref="C139" r:id="rId93"/>
    <hyperlink ref="C140" r:id="rId94"/>
    <hyperlink ref="C8" r:id="rId95"/>
    <hyperlink ref="C14" r:id="rId96"/>
    <hyperlink ref="C16" r:id="rId97"/>
    <hyperlink ref="C19" r:id="rId98"/>
    <hyperlink ref="C20" r:id="rId99"/>
    <hyperlink ref="C22" r:id="rId100"/>
    <hyperlink ref="C24" r:id="rId101"/>
    <hyperlink ref="C25" r:id="rId102"/>
    <hyperlink ref="C29" r:id="rId103"/>
    <hyperlink ref="C33" r:id="rId104"/>
    <hyperlink ref="C35" r:id="rId105"/>
    <hyperlink ref="C37" r:id="rId106"/>
    <hyperlink ref="C40" r:id="rId107"/>
    <hyperlink ref="C41" r:id="rId108"/>
    <hyperlink ref="C43" r:id="rId109"/>
    <hyperlink ref="C44" r:id="rId110"/>
    <hyperlink ref="C47" r:id="rId111"/>
    <hyperlink ref="C51" r:id="rId112"/>
    <hyperlink ref="C52" r:id="rId113"/>
    <hyperlink ref="C53" r:id="rId114"/>
    <hyperlink ref="C55" r:id="rId115"/>
    <hyperlink ref="C60" r:id="rId116"/>
    <hyperlink ref="C63" r:id="rId117"/>
    <hyperlink ref="C66" r:id="rId118"/>
    <hyperlink ref="C70" r:id="rId119"/>
    <hyperlink ref="C74" r:id="rId120"/>
    <hyperlink ref="C76" r:id="rId121"/>
    <hyperlink ref="C82" r:id="rId122"/>
    <hyperlink ref="C86" r:id="rId123"/>
    <hyperlink ref="C88" r:id="rId124"/>
    <hyperlink ref="C93" r:id="rId125"/>
    <hyperlink ref="C97" r:id="rId126"/>
    <hyperlink ref="C99" r:id="rId127"/>
    <hyperlink ref="C102" r:id="rId128"/>
    <hyperlink ref="C106" r:id="rId129"/>
    <hyperlink ref="C112" r:id="rId130"/>
    <hyperlink ref="C115" r:id="rId131"/>
    <hyperlink ref="C121" r:id="rId132"/>
    <hyperlink ref="C123" r:id="rId133"/>
    <hyperlink ref="C125" r:id="rId134"/>
    <hyperlink ref="C127" r:id="rId135"/>
    <hyperlink ref="C132" r:id="rId136"/>
    <hyperlink ref="C134" r:id="rId137"/>
    <hyperlink ref="C137" r:id="rId138"/>
    <hyperlink ref="C13" r:id="rId139"/>
  </hyperlinks>
  <pageMargins left="0.75" right="0.75" top="1" bottom="1" header="0.5" footer="0.5"/>
  <pageSetup orientation="portrait" r:id="rId1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DIS|DCS</vt:lpstr>
      <vt:lpstr>'DIS|DCS'!Print_Area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Barnstead, Mary</cp:lastModifiedBy>
  <cp:lastPrinted>2018-01-19T12:52:16Z</cp:lastPrinted>
  <dcterms:created xsi:type="dcterms:W3CDTF">2018-01-05T12:34:23Z</dcterms:created>
  <dcterms:modified xsi:type="dcterms:W3CDTF">2018-01-30T14:38:05Z</dcterms:modified>
</cp:coreProperties>
</file>